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315"/>
  <workbookPr/>
  <mc:AlternateContent xmlns:mc="http://schemas.openxmlformats.org/markup-compatibility/2006">
    <mc:Choice Requires="x15">
      <x15ac:absPath xmlns:x15ac="http://schemas.microsoft.com/office/spreadsheetml/2010/11/ac" url="/Users/jhcbosmans/Dropbox/Paper_1_new/"/>
    </mc:Choice>
  </mc:AlternateContent>
  <bookViews>
    <workbookView xWindow="1500" yWindow="1720" windowWidth="36740" windowHeight="17600" tabRatio="500" activeTab="2"/>
  </bookViews>
  <sheets>
    <sheet name="LC1850" sheetId="1" r:id="rId1"/>
    <sheet name="LC2000" sheetId="2" r:id="rId2"/>
    <sheet name="HUM2000" sheetId="3" r:id="rId3"/>
  </sheets>
  <definedNames>
    <definedName name="summary_GRDC_HUM2000" localSheetId="2">'HUM2000'!$A$1:$U$45</definedName>
    <definedName name="summary_GRDC_LC1850" localSheetId="0">'LC1850'!$A$1:$U$45</definedName>
    <definedName name="summary_GRDC_LC2000" localSheetId="1">'LC2000'!$A$1:$U$45</definedName>
  </definedName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W37" i="3" l="1"/>
  <c r="X2" i="2"/>
  <c r="X3" i="2"/>
  <c r="X4" i="2"/>
  <c r="X5" i="2"/>
  <c r="X6" i="2"/>
  <c r="X7" i="2"/>
  <c r="X8" i="2"/>
  <c r="X9" i="2"/>
  <c r="X10" i="2"/>
  <c r="X11" i="2"/>
  <c r="X12" i="2"/>
  <c r="X13" i="2"/>
  <c r="X14" i="2"/>
  <c r="X15" i="2"/>
  <c r="X16" i="2"/>
  <c r="X17" i="2"/>
  <c r="X18" i="2"/>
  <c r="X19" i="2"/>
  <c r="X20" i="2"/>
  <c r="X21" i="2"/>
  <c r="X22" i="2"/>
  <c r="X23" i="2"/>
  <c r="X24" i="2"/>
  <c r="X25" i="2"/>
  <c r="X26" i="2"/>
  <c r="X27" i="2"/>
  <c r="X28" i="2"/>
  <c r="X29" i="2"/>
  <c r="X30" i="2"/>
  <c r="X31" i="2"/>
  <c r="X32" i="2"/>
  <c r="X33" i="2"/>
  <c r="X34" i="2"/>
  <c r="X35" i="2"/>
  <c r="X36" i="2"/>
  <c r="X37" i="2"/>
  <c r="X38" i="2"/>
  <c r="X39" i="2"/>
  <c r="X40" i="2"/>
  <c r="X41" i="2"/>
  <c r="X42" i="2"/>
  <c r="X43" i="2"/>
  <c r="X44" i="2"/>
  <c r="X45" i="2"/>
  <c r="X48" i="2"/>
  <c r="W2" i="2"/>
  <c r="W3" i="2"/>
  <c r="W4" i="2"/>
  <c r="W5" i="2"/>
  <c r="W6" i="2"/>
  <c r="W7" i="2"/>
  <c r="W8" i="2"/>
  <c r="W9" i="2"/>
  <c r="W10" i="2"/>
  <c r="W11" i="2"/>
  <c r="W12" i="2"/>
  <c r="W13" i="2"/>
  <c r="W14" i="2"/>
  <c r="W15" i="2"/>
  <c r="W16" i="2"/>
  <c r="W17" i="2"/>
  <c r="W18" i="2"/>
  <c r="W19" i="2"/>
  <c r="W20" i="2"/>
  <c r="W21" i="2"/>
  <c r="W22" i="2"/>
  <c r="W23" i="2"/>
  <c r="W24" i="2"/>
  <c r="W25" i="2"/>
  <c r="W26" i="2"/>
  <c r="W27" i="2"/>
  <c r="W28" i="2"/>
  <c r="W29" i="2"/>
  <c r="W30" i="2"/>
  <c r="W31" i="2"/>
  <c r="W32" i="2"/>
  <c r="W33" i="2"/>
  <c r="W34" i="2"/>
  <c r="W35" i="2"/>
  <c r="W36" i="2"/>
  <c r="W37" i="2"/>
  <c r="W38" i="2"/>
  <c r="W39" i="2"/>
  <c r="W40" i="2"/>
  <c r="W41" i="2"/>
  <c r="W42" i="2"/>
  <c r="W43" i="2"/>
  <c r="W44" i="2"/>
  <c r="W45" i="2"/>
  <c r="W48" i="2"/>
  <c r="Y48" i="2"/>
  <c r="Y2" i="2"/>
  <c r="Y3" i="2"/>
  <c r="Y4" i="2"/>
  <c r="Y5" i="2"/>
  <c r="Y6" i="2"/>
  <c r="Y7" i="2"/>
  <c r="Y8" i="2"/>
  <c r="Y9" i="2"/>
  <c r="Y10" i="2"/>
  <c r="Y11" i="2"/>
  <c r="Y12" i="2"/>
  <c r="Y13" i="2"/>
  <c r="Y14" i="2"/>
  <c r="Y15" i="2"/>
  <c r="Y16" i="2"/>
  <c r="Y17" i="2"/>
  <c r="Y18" i="2"/>
  <c r="Y19" i="2"/>
  <c r="Y20" i="2"/>
  <c r="Y21" i="2"/>
  <c r="Y22" i="2"/>
  <c r="Y23" i="2"/>
  <c r="Y24" i="2"/>
  <c r="Y25" i="2"/>
  <c r="Y26" i="2"/>
  <c r="Y27" i="2"/>
  <c r="Y28" i="2"/>
  <c r="Y29" i="2"/>
  <c r="Y30" i="2"/>
  <c r="Y31" i="2"/>
  <c r="Y32" i="2"/>
  <c r="Y33" i="2"/>
  <c r="Y34" i="2"/>
  <c r="Y35" i="2"/>
  <c r="Y36" i="2"/>
  <c r="Y37" i="2"/>
  <c r="Y38" i="2"/>
  <c r="Y39" i="2"/>
  <c r="Y40" i="2"/>
  <c r="Y41" i="2"/>
  <c r="Y42" i="2"/>
  <c r="Y43" i="2"/>
  <c r="Y44" i="2"/>
  <c r="Y45" i="2"/>
  <c r="Y47" i="2"/>
  <c r="X2" i="1"/>
  <c r="X3" i="1"/>
  <c r="X4" i="1"/>
  <c r="X5" i="1"/>
  <c r="X6" i="1"/>
  <c r="X7" i="1"/>
  <c r="X8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X45" i="1"/>
  <c r="X48" i="1"/>
  <c r="W2" i="1"/>
  <c r="W3" i="1"/>
  <c r="W4" i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8" i="1"/>
  <c r="Y48" i="1"/>
  <c r="Y2" i="1"/>
  <c r="Y3" i="1"/>
  <c r="Y4" i="1"/>
  <c r="Y5" i="1"/>
  <c r="Y6" i="1"/>
  <c r="Y7" i="1"/>
  <c r="Y8" i="1"/>
  <c r="Y9" i="1"/>
  <c r="Y10" i="1"/>
  <c r="Y11" i="1"/>
  <c r="Y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27" i="1"/>
  <c r="Y28" i="1"/>
  <c r="Y29" i="1"/>
  <c r="Y30" i="1"/>
  <c r="Y31" i="1"/>
  <c r="Y32" i="1"/>
  <c r="Y33" i="1"/>
  <c r="Y34" i="1"/>
  <c r="Y35" i="1"/>
  <c r="Y36" i="1"/>
  <c r="Y37" i="1"/>
  <c r="Y38" i="1"/>
  <c r="Y39" i="1"/>
  <c r="Y40" i="1"/>
  <c r="Y41" i="1"/>
  <c r="Y42" i="1"/>
  <c r="Y43" i="1"/>
  <c r="Y44" i="1"/>
  <c r="Y45" i="1"/>
  <c r="Y47" i="1"/>
  <c r="Y47" i="3"/>
  <c r="Y48" i="3"/>
  <c r="X48" i="3"/>
  <c r="W48" i="3"/>
  <c r="Y3" i="3"/>
  <c r="Y4" i="3"/>
  <c r="Y5" i="3"/>
  <c r="Y6" i="3"/>
  <c r="Y7" i="3"/>
  <c r="Y8" i="3"/>
  <c r="Y9" i="3"/>
  <c r="Y10" i="3"/>
  <c r="Y11" i="3"/>
  <c r="Y12" i="3"/>
  <c r="Y13" i="3"/>
  <c r="Y14" i="3"/>
  <c r="Y15" i="3"/>
  <c r="Y16" i="3"/>
  <c r="Y17" i="3"/>
  <c r="Y18" i="3"/>
  <c r="Y19" i="3"/>
  <c r="Y20" i="3"/>
  <c r="Y21" i="3"/>
  <c r="Y22" i="3"/>
  <c r="Y23" i="3"/>
  <c r="Y24" i="3"/>
  <c r="Y25" i="3"/>
  <c r="Y26" i="3"/>
  <c r="Y27" i="3"/>
  <c r="Y28" i="3"/>
  <c r="Y29" i="3"/>
  <c r="Y30" i="3"/>
  <c r="Y31" i="3"/>
  <c r="Y32" i="3"/>
  <c r="Y33" i="3"/>
  <c r="Y34" i="3"/>
  <c r="Y35" i="3"/>
  <c r="Y36" i="3"/>
  <c r="Y37" i="3"/>
  <c r="Y38" i="3"/>
  <c r="Y39" i="3"/>
  <c r="Y40" i="3"/>
  <c r="Y41" i="3"/>
  <c r="Y42" i="3"/>
  <c r="Y43" i="3"/>
  <c r="Y44" i="3"/>
  <c r="Y45" i="3"/>
  <c r="Y2" i="3"/>
  <c r="X3" i="3"/>
  <c r="X4" i="3"/>
  <c r="X5" i="3"/>
  <c r="X6" i="3"/>
  <c r="X7" i="3"/>
  <c r="X8" i="3"/>
  <c r="X9" i="3"/>
  <c r="X10" i="3"/>
  <c r="X11" i="3"/>
  <c r="X12" i="3"/>
  <c r="X13" i="3"/>
  <c r="X14" i="3"/>
  <c r="X15" i="3"/>
  <c r="X16" i="3"/>
  <c r="X17" i="3"/>
  <c r="X18" i="3"/>
  <c r="X19" i="3"/>
  <c r="X20" i="3"/>
  <c r="X21" i="3"/>
  <c r="X22" i="3"/>
  <c r="X23" i="3"/>
  <c r="X24" i="3"/>
  <c r="X25" i="3"/>
  <c r="X26" i="3"/>
  <c r="X27" i="3"/>
  <c r="X28" i="3"/>
  <c r="X29" i="3"/>
  <c r="X30" i="3"/>
  <c r="X31" i="3"/>
  <c r="X32" i="3"/>
  <c r="X33" i="3"/>
  <c r="X34" i="3"/>
  <c r="X35" i="3"/>
  <c r="X36" i="3"/>
  <c r="X37" i="3"/>
  <c r="X38" i="3"/>
  <c r="X39" i="3"/>
  <c r="X40" i="3"/>
  <c r="X41" i="3"/>
  <c r="X42" i="3"/>
  <c r="X43" i="3"/>
  <c r="X44" i="3"/>
  <c r="X45" i="3"/>
  <c r="X2" i="3"/>
  <c r="W3" i="3"/>
  <c r="W4" i="3"/>
  <c r="W5" i="3"/>
  <c r="W6" i="3"/>
  <c r="W7" i="3"/>
  <c r="W8" i="3"/>
  <c r="W9" i="3"/>
  <c r="W10" i="3"/>
  <c r="W11" i="3"/>
  <c r="W12" i="3"/>
  <c r="W13" i="3"/>
  <c r="W14" i="3"/>
  <c r="W15" i="3"/>
  <c r="W16" i="3"/>
  <c r="W17" i="3"/>
  <c r="W18" i="3"/>
  <c r="W19" i="3"/>
  <c r="W20" i="3"/>
  <c r="W21" i="3"/>
  <c r="W22" i="3"/>
  <c r="W23" i="3"/>
  <c r="W24" i="3"/>
  <c r="W25" i="3"/>
  <c r="W26" i="3"/>
  <c r="W27" i="3"/>
  <c r="W28" i="3"/>
  <c r="W29" i="3"/>
  <c r="W30" i="3"/>
  <c r="W31" i="3"/>
  <c r="W32" i="3"/>
  <c r="W33" i="3"/>
  <c r="W34" i="3"/>
  <c r="W35" i="3"/>
  <c r="W36" i="3"/>
  <c r="W38" i="3"/>
  <c r="W39" i="3"/>
  <c r="W40" i="3"/>
  <c r="W41" i="3"/>
  <c r="W42" i="3"/>
  <c r="W43" i="3"/>
  <c r="W44" i="3"/>
  <c r="W45" i="3"/>
  <c r="W2" i="3"/>
</calcChain>
</file>

<file path=xl/connections.xml><?xml version="1.0" encoding="utf-8"?>
<connections xmlns="http://schemas.openxmlformats.org/spreadsheetml/2006/main">
  <connection id="1" name="summary_GRDC_HUM2000" type="6" refreshedVersion="0" background="1" saveData="1">
    <textPr fileType="mac" codePage="10000" sourceFile="/Users/jhcbosmans/Dropbox/Paper_1_new/summary_GRDC_HUM2000.txt" delimiter=";">
      <textFields count="27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" name="summary_GRDC_LC1850" type="6" refreshedVersion="0" background="1" saveData="1">
    <textPr fileType="mac" codePage="10000" sourceFile="/Users/jhcbosmans/Dropbox/Paper_1_new/summary_GRDC_LC1850.txt" tab="0" delimiter=";">
      <textFields count="27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3" name="summary_GRDC_LC2000" type="6" refreshedVersion="0" background="1" saveData="1">
    <textPr fileType="mac" codePage="10000" sourceFile="/Users/jhcbosmans/Dropbox/Paper_1_new/summary_GRDC_LC2000.txt" tab="0" delimiter=";">
      <textFields count="27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<sst xmlns="http://schemas.openxmlformats.org/spreadsheetml/2006/main" count="468" uniqueCount="138">
  <si>
    <t>id_from_grdc</t>
  </si>
  <si>
    <t>river_name</t>
  </si>
  <si>
    <t>station_name</t>
  </si>
  <si>
    <t>country_code</t>
  </si>
  <si>
    <t>grdc_catchment_area_in_km2</t>
  </si>
  <si>
    <t>grdc_latitude_in_arc_degree</t>
  </si>
  <si>
    <t>grdc_longitude_in_arc_degree</t>
  </si>
  <si>
    <t>model_catchment_area_in_km2</t>
  </si>
  <si>
    <t>model_latitude_in_arc_degree</t>
  </si>
  <si>
    <t>model_longitude_in_arc_degree</t>
  </si>
  <si>
    <t>model_landmask</t>
  </si>
  <si>
    <t>num_of_month_pairs</t>
  </si>
  <si>
    <t>bias</t>
  </si>
  <si>
    <t>correlation</t>
  </si>
  <si>
    <t>R2</t>
  </si>
  <si>
    <t>rmse</t>
  </si>
  <si>
    <t>mae</t>
  </si>
  <si>
    <t>ns_efficiency</t>
  </si>
  <si>
    <t>SENEGAL</t>
  </si>
  <si>
    <t>BAKEL</t>
  </si>
  <si>
    <t>SN</t>
  </si>
  <si>
    <t>RHINERIVER</t>
  </si>
  <si>
    <t>LOBITH</t>
  </si>
  <si>
    <t>NL</t>
  </si>
  <si>
    <t>BRAHMAPUTRA</t>
  </si>
  <si>
    <t>BAHADURABAD</t>
  </si>
  <si>
    <t>BD</t>
  </si>
  <si>
    <t>MACKENZIERIVER</t>
  </si>
  <si>
    <t>ARCTICREDRIVER</t>
  </si>
  <si>
    <t>CA</t>
  </si>
  <si>
    <t>TOCANTINS</t>
  </si>
  <si>
    <t>TUCURUI</t>
  </si>
  <si>
    <t>BR</t>
  </si>
  <si>
    <t>ORINOCO</t>
  </si>
  <si>
    <t>PUENTEANGOSTURA</t>
  </si>
  <si>
    <t>VE</t>
  </si>
  <si>
    <t>YUKONRIVER</t>
  </si>
  <si>
    <t>PILOTSTATION_AK</t>
  </si>
  <si>
    <t>US</t>
  </si>
  <si>
    <t>YANGTZERIVER_CHANGJIANG_</t>
  </si>
  <si>
    <t>DATONG</t>
  </si>
  <si>
    <t>CN</t>
  </si>
  <si>
    <t>GODAVARI</t>
  </si>
  <si>
    <t>POLAVARAM</t>
  </si>
  <si>
    <t>IN</t>
  </si>
  <si>
    <t>COLUMBIARIVER</t>
  </si>
  <si>
    <t>THEDALLES_OR</t>
  </si>
  <si>
    <t>INDUS</t>
  </si>
  <si>
    <t>KOTRI</t>
  </si>
  <si>
    <t>PK</t>
  </si>
  <si>
    <t>CHARI</t>
  </si>
  <si>
    <t>NDJAMENA_FORTLAMY_</t>
  </si>
  <si>
    <t>TD</t>
  </si>
  <si>
    <t>COLORADORIVER_PACIFICOCEAN_</t>
  </si>
  <si>
    <t>BELOWYUMAMAINCANALWWATYUMA_AZ</t>
  </si>
  <si>
    <t>DNEPR</t>
  </si>
  <si>
    <t>KAKHOVSKOYEVODOKHRANILISHCHEGES</t>
  </si>
  <si>
    <t>UA</t>
  </si>
  <si>
    <t>HUANGHE_YELLOWRIVER_</t>
  </si>
  <si>
    <t>HUAYUANKOU</t>
  </si>
  <si>
    <t>NIGER</t>
  </si>
  <si>
    <t>NIAMEY</t>
  </si>
  <si>
    <t>NE</t>
  </si>
  <si>
    <t>VOLGA</t>
  </si>
  <si>
    <t>VOLGOGRADPOWERPLANT</t>
  </si>
  <si>
    <t>RU</t>
  </si>
  <si>
    <t>RIOGRANDE_US_MXBORDER_</t>
  </si>
  <si>
    <t>MATAMOROS</t>
  </si>
  <si>
    <t>MX</t>
  </si>
  <si>
    <t>DANUBERIVER</t>
  </si>
  <si>
    <t>ZIMNICEA</t>
  </si>
  <si>
    <t>RO</t>
  </si>
  <si>
    <t>AMUDARYA</t>
  </si>
  <si>
    <t>KERKI</t>
  </si>
  <si>
    <t>TM</t>
  </si>
  <si>
    <t>GANGES</t>
  </si>
  <si>
    <t>HARDINGEBRIDGE</t>
  </si>
  <si>
    <t>DARLINGRIVER</t>
  </si>
  <si>
    <t>BURTUNDY</t>
  </si>
  <si>
    <t>AU</t>
  </si>
  <si>
    <t>URAL</t>
  </si>
  <si>
    <t>KUSHUM</t>
  </si>
  <si>
    <t>KZ</t>
  </si>
  <si>
    <t>LENA</t>
  </si>
  <si>
    <t>KYUSYUR_KUSUR_</t>
  </si>
  <si>
    <t>MEKONG</t>
  </si>
  <si>
    <t>KHONGCHIAM_BANDAN_</t>
  </si>
  <si>
    <t>TH</t>
  </si>
  <si>
    <t>AMUR</t>
  </si>
  <si>
    <t>KOMSOMOLSK</t>
  </si>
  <si>
    <t>OKAVANGO_CUBANGO</t>
  </si>
  <si>
    <t>MOHEMBO_MTAEMBO__________</t>
  </si>
  <si>
    <t>BW</t>
  </si>
  <si>
    <t>NELSONRIVER</t>
  </si>
  <si>
    <t>KETTLEGENERATINGSTATION</t>
  </si>
  <si>
    <t>MISSISSIPPIRIVER</t>
  </si>
  <si>
    <t>VICKSBURG_MS</t>
  </si>
  <si>
    <t>KRISHNA</t>
  </si>
  <si>
    <t>VIJAYAWADA</t>
  </si>
  <si>
    <t>ZAMBEZI</t>
  </si>
  <si>
    <t>MATUNDO_CAIS__________</t>
  </si>
  <si>
    <t>MZ</t>
  </si>
  <si>
    <t>ORANGE</t>
  </si>
  <si>
    <t>VIOOLSDRIF__________</t>
  </si>
  <si>
    <t>ZA</t>
  </si>
  <si>
    <t>MURRAY</t>
  </si>
  <si>
    <t>OVERLANDCORNER______KM_</t>
  </si>
  <si>
    <t>VOLTA</t>
  </si>
  <si>
    <t>SENCHI_HALCROW_</t>
  </si>
  <si>
    <t>GH</t>
  </si>
  <si>
    <t>AMAZONAS</t>
  </si>
  <si>
    <t>JATUARANA</t>
  </si>
  <si>
    <t>IRTYSH</t>
  </si>
  <si>
    <t>TOBOLSK</t>
  </si>
  <si>
    <t>SYRDARYA</t>
  </si>
  <si>
    <t>TYUMEN_ARYK</t>
  </si>
  <si>
    <t>CONGO</t>
  </si>
  <si>
    <t>KINSHASA</t>
  </si>
  <si>
    <t>CD</t>
  </si>
  <si>
    <t>LIMPOPO</t>
  </si>
  <si>
    <t>SICACATE__________</t>
  </si>
  <si>
    <t>OB</t>
  </si>
  <si>
    <t>SALEKHARD</t>
  </si>
  <si>
    <t>SAOFRANCISCO</t>
  </si>
  <si>
    <t>MANGA</t>
  </si>
  <si>
    <t>YENISEY</t>
  </si>
  <si>
    <t>IGARKA</t>
  </si>
  <si>
    <t>SASKATCHEWANRIVER</t>
  </si>
  <si>
    <t>GRANDRAPIDS</t>
  </si>
  <si>
    <t>KOLYMA</t>
  </si>
  <si>
    <t>KOLYMSKAYA</t>
  </si>
  <si>
    <t>kge</t>
  </si>
  <si>
    <t>average_observation_m3_s</t>
  </si>
  <si>
    <t>average_model_m3_s</t>
  </si>
  <si>
    <t>bias_m3_s</t>
  </si>
  <si>
    <t>average_observation_km3_yr</t>
  </si>
  <si>
    <t>average_model_km3_yr</t>
  </si>
  <si>
    <t>bias_km3_yr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</si>
</sst>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.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connections" Target="connections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queryTables/queryTable1.xml><?xml version="1.0" encoding="utf-8"?>
<queryTable xmlns="http://schemas.openxmlformats.org/spreadsheetml/2006/main" name="summary_GRDC_LC1850" connectionId="2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summary_GRDC_LC2000" connectionId="3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summary_GRDC_HUM2000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-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8"/>
  <sheetViews>
    <sheetView topLeftCell="I13" workbookViewId="0">
      <selection activeCell="W2" sqref="W2:Y48"/>
    </sheetView>
  </sheetViews>
  <sheetFormatPr baseColWidth="10" defaultRowHeight="16" x14ac:dyDescent="0.2"/>
  <cols>
    <col min="1" max="1" width="12" bestFit="1" customWidth="1"/>
    <col min="2" max="2" width="29.33203125" bestFit="1" customWidth="1"/>
    <col min="3" max="3" width="36.33203125" bestFit="1" customWidth="1"/>
    <col min="4" max="4" width="12.33203125" bestFit="1" customWidth="1"/>
    <col min="5" max="5" width="26" bestFit="1" customWidth="1"/>
    <col min="6" max="6" width="24.6640625" bestFit="1" customWidth="1"/>
    <col min="7" max="7" width="26" bestFit="1" customWidth="1"/>
    <col min="8" max="8" width="27.5" bestFit="1" customWidth="1"/>
    <col min="9" max="9" width="26.1640625" bestFit="1" customWidth="1"/>
    <col min="10" max="10" width="27.6640625" bestFit="1" customWidth="1"/>
    <col min="11" max="11" width="15" bestFit="1" customWidth="1"/>
    <col min="12" max="12" width="18.83203125" bestFit="1" customWidth="1"/>
    <col min="13" max="13" width="18.1640625" bestFit="1" customWidth="1"/>
    <col min="14" max="14" width="13.6640625" bestFit="1" customWidth="1"/>
    <col min="15" max="16" width="12.6640625" bestFit="1" customWidth="1"/>
    <col min="17" max="19" width="12.1640625" bestFit="1" customWidth="1"/>
    <col min="20" max="21" width="12.6640625" bestFit="1" customWidth="1"/>
  </cols>
  <sheetData>
    <row r="1" spans="1:2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132</v>
      </c>
      <c r="N1" t="s">
        <v>133</v>
      </c>
      <c r="O1" t="s">
        <v>12</v>
      </c>
      <c r="P1" t="s">
        <v>13</v>
      </c>
      <c r="Q1" t="s">
        <v>14</v>
      </c>
      <c r="R1" t="s">
        <v>15</v>
      </c>
      <c r="S1" t="s">
        <v>16</v>
      </c>
      <c r="T1" t="s">
        <v>17</v>
      </c>
      <c r="U1" t="s">
        <v>131</v>
      </c>
      <c r="W1" t="s">
        <v>135</v>
      </c>
      <c r="X1" t="s">
        <v>136</v>
      </c>
      <c r="Y1" t="s">
        <v>137</v>
      </c>
    </row>
    <row r="2" spans="1:25" x14ac:dyDescent="0.2">
      <c r="A2">
        <v>1812500</v>
      </c>
      <c r="B2" t="s">
        <v>18</v>
      </c>
      <c r="C2" t="s">
        <v>19</v>
      </c>
      <c r="D2" t="s">
        <v>20</v>
      </c>
      <c r="E2">
        <v>218000</v>
      </c>
      <c r="F2">
        <v>14.9</v>
      </c>
      <c r="G2">
        <v>-12.45</v>
      </c>
      <c r="H2">
        <v>222569</v>
      </c>
      <c r="I2">
        <v>14.75</v>
      </c>
      <c r="J2">
        <v>-12.25</v>
      </c>
      <c r="K2">
        <v>1</v>
      </c>
      <c r="L2">
        <v>88</v>
      </c>
      <c r="M2">
        <v>315.09090909100001</v>
      </c>
      <c r="N2">
        <v>1083.5062946</v>
      </c>
      <c r="O2">
        <v>768.41538550600001</v>
      </c>
      <c r="P2">
        <v>0.88546133932799997</v>
      </c>
      <c r="Q2">
        <v>0.78404178344499997</v>
      </c>
      <c r="R2">
        <v>948.67386651000004</v>
      </c>
      <c r="S2">
        <v>768.41538550600001</v>
      </c>
      <c r="T2">
        <v>-2.21854263531</v>
      </c>
      <c r="U2">
        <v>0.150522630494</v>
      </c>
      <c r="W2">
        <f>M2*0.031556926</f>
        <v>9.943300501457415</v>
      </c>
      <c r="X2">
        <f>N2*0.031556926</f>
        <v>34.192127959226397</v>
      </c>
      <c r="Y2">
        <f>X2-W2</f>
        <v>24.248827457768982</v>
      </c>
    </row>
    <row r="3" spans="1:25" x14ac:dyDescent="0.2">
      <c r="A3">
        <v>6435060</v>
      </c>
      <c r="B3" t="s">
        <v>21</v>
      </c>
      <c r="C3" t="s">
        <v>22</v>
      </c>
      <c r="D3" t="s">
        <v>23</v>
      </c>
      <c r="E3">
        <v>160800</v>
      </c>
      <c r="F3">
        <v>51.84</v>
      </c>
      <c r="G3">
        <v>6.11</v>
      </c>
      <c r="H3">
        <v>161975</v>
      </c>
      <c r="I3">
        <v>51.75</v>
      </c>
      <c r="J3">
        <v>6.25</v>
      </c>
      <c r="K3">
        <v>1</v>
      </c>
      <c r="L3">
        <v>216</v>
      </c>
      <c r="M3">
        <v>2364.6349074099999</v>
      </c>
      <c r="N3">
        <v>2488.9523281500001</v>
      </c>
      <c r="O3">
        <v>124.31742074500001</v>
      </c>
      <c r="P3">
        <v>0.55094071341799999</v>
      </c>
      <c r="Q3">
        <v>0.30353566970200002</v>
      </c>
      <c r="R3">
        <v>922.07805704400005</v>
      </c>
      <c r="S3">
        <v>716.25709278199997</v>
      </c>
      <c r="T3">
        <v>0.16124938475799999</v>
      </c>
      <c r="U3">
        <v>0.53678166663799998</v>
      </c>
      <c r="W3">
        <f t="shared" ref="W3:X45" si="0">M3*0.031556926</f>
        <v>74.620608790154222</v>
      </c>
      <c r="X3">
        <f t="shared" si="0"/>
        <v>78.543684436957264</v>
      </c>
      <c r="Y3">
        <f t="shared" ref="Y3:Y45" si="1">X3-W3</f>
        <v>3.9230756468030421</v>
      </c>
    </row>
    <row r="4" spans="1:25" x14ac:dyDescent="0.2">
      <c r="A4">
        <v>2651100</v>
      </c>
      <c r="B4" t="s">
        <v>24</v>
      </c>
      <c r="C4" t="s">
        <v>25</v>
      </c>
      <c r="D4" t="s">
        <v>26</v>
      </c>
      <c r="E4">
        <v>636130</v>
      </c>
      <c r="F4">
        <v>25.18</v>
      </c>
      <c r="G4">
        <v>89.67</v>
      </c>
      <c r="H4">
        <v>526096</v>
      </c>
      <c r="I4">
        <v>24.25</v>
      </c>
      <c r="J4">
        <v>89.75</v>
      </c>
      <c r="K4">
        <v>1</v>
      </c>
      <c r="L4">
        <v>84</v>
      </c>
      <c r="M4">
        <v>22848.976190500001</v>
      </c>
      <c r="N4">
        <v>17360.462251199999</v>
      </c>
      <c r="O4">
        <v>-5488.5139392700003</v>
      </c>
      <c r="P4">
        <v>0.94782876455300002</v>
      </c>
      <c r="Q4">
        <v>0.89837936691300002</v>
      </c>
      <c r="R4">
        <v>8612.9726013799991</v>
      </c>
      <c r="S4">
        <v>5851.8526088199997</v>
      </c>
      <c r="T4">
        <v>0.77237487519400005</v>
      </c>
      <c r="U4">
        <v>0.55563840291599997</v>
      </c>
      <c r="W4">
        <f t="shared" si="0"/>
        <v>721.04345081937038</v>
      </c>
      <c r="X4">
        <f t="shared" si="0"/>
        <v>547.84282258691178</v>
      </c>
      <c r="Y4">
        <f t="shared" si="1"/>
        <v>-173.2006282324586</v>
      </c>
    </row>
    <row r="5" spans="1:25" x14ac:dyDescent="0.2">
      <c r="A5">
        <v>4208025</v>
      </c>
      <c r="B5" t="s">
        <v>27</v>
      </c>
      <c r="C5" t="s">
        <v>28</v>
      </c>
      <c r="D5" t="s">
        <v>29</v>
      </c>
      <c r="E5">
        <v>1660000</v>
      </c>
      <c r="F5">
        <v>67.458336000000003</v>
      </c>
      <c r="G5">
        <v>-133.74472</v>
      </c>
      <c r="H5">
        <v>1665430</v>
      </c>
      <c r="I5">
        <v>67.25</v>
      </c>
      <c r="J5">
        <v>-132.75</v>
      </c>
      <c r="K5">
        <v>1</v>
      </c>
      <c r="L5">
        <v>216</v>
      </c>
      <c r="M5">
        <v>8731.7129629600004</v>
      </c>
      <c r="N5">
        <v>5290.0159573000001</v>
      </c>
      <c r="O5">
        <v>-3441.6970056599998</v>
      </c>
      <c r="P5">
        <v>0.88794882453000001</v>
      </c>
      <c r="Q5">
        <v>0.78845311498399995</v>
      </c>
      <c r="R5">
        <v>4976.9485347</v>
      </c>
      <c r="S5">
        <v>3528.02973316</v>
      </c>
      <c r="T5">
        <v>0.32784234683199998</v>
      </c>
      <c r="U5">
        <v>-0.15045984973900001</v>
      </c>
      <c r="W5">
        <f t="shared" si="0"/>
        <v>275.54601982536946</v>
      </c>
      <c r="X5">
        <f t="shared" si="0"/>
        <v>166.93664210333526</v>
      </c>
      <c r="Y5">
        <f t="shared" si="1"/>
        <v>-108.6093777220342</v>
      </c>
    </row>
    <row r="6" spans="1:25" x14ac:dyDescent="0.2">
      <c r="A6">
        <v>3649950</v>
      </c>
      <c r="B6" t="s">
        <v>30</v>
      </c>
      <c r="C6" t="s">
        <v>31</v>
      </c>
      <c r="D6" t="s">
        <v>32</v>
      </c>
      <c r="E6">
        <v>742300</v>
      </c>
      <c r="F6">
        <v>-3.7577799999999999</v>
      </c>
      <c r="G6">
        <v>-49.653329999999997</v>
      </c>
      <c r="H6">
        <v>748796</v>
      </c>
      <c r="I6">
        <v>-4.75</v>
      </c>
      <c r="J6">
        <v>-49.25</v>
      </c>
      <c r="K6">
        <v>1</v>
      </c>
      <c r="L6">
        <v>224</v>
      </c>
      <c r="M6">
        <v>11344.1163125</v>
      </c>
      <c r="N6">
        <v>21424.310834600001</v>
      </c>
      <c r="O6">
        <v>10080.194522100001</v>
      </c>
      <c r="P6">
        <v>0.81300811047900001</v>
      </c>
      <c r="Q6">
        <v>0.66098218770399997</v>
      </c>
      <c r="R6">
        <v>16146.870087499999</v>
      </c>
      <c r="S6">
        <v>10475.620056399999</v>
      </c>
      <c r="T6">
        <v>-2.1601432117899999</v>
      </c>
      <c r="U6">
        <v>0.27581601631300001</v>
      </c>
      <c r="W6">
        <f t="shared" si="0"/>
        <v>357.98543900895538</v>
      </c>
      <c r="X6">
        <f t="shared" si="0"/>
        <v>676.08539160847045</v>
      </c>
      <c r="Y6">
        <f t="shared" si="1"/>
        <v>318.09995259951506</v>
      </c>
    </row>
    <row r="7" spans="1:25" x14ac:dyDescent="0.2">
      <c r="A7">
        <v>3206720</v>
      </c>
      <c r="B7" t="s">
        <v>33</v>
      </c>
      <c r="C7" t="s">
        <v>34</v>
      </c>
      <c r="D7" t="s">
        <v>35</v>
      </c>
      <c r="E7">
        <v>836000</v>
      </c>
      <c r="F7">
        <v>8.15</v>
      </c>
      <c r="G7">
        <v>-63.6</v>
      </c>
      <c r="H7">
        <v>838059</v>
      </c>
      <c r="I7">
        <v>8.25</v>
      </c>
      <c r="J7">
        <v>-63.75</v>
      </c>
      <c r="K7">
        <v>1</v>
      </c>
      <c r="L7">
        <v>132</v>
      </c>
      <c r="M7">
        <v>32719.8781667</v>
      </c>
      <c r="N7">
        <v>39306.998742299998</v>
      </c>
      <c r="O7">
        <v>6587.1205756400004</v>
      </c>
      <c r="P7">
        <v>0.793738553204</v>
      </c>
      <c r="Q7">
        <v>0.63002089084299995</v>
      </c>
      <c r="R7">
        <v>15872.6776202</v>
      </c>
      <c r="S7">
        <v>11304.1912758</v>
      </c>
      <c r="T7">
        <v>0.47232626046199999</v>
      </c>
      <c r="U7">
        <v>0.72964642585200001</v>
      </c>
      <c r="W7">
        <f t="shared" si="0"/>
        <v>1032.5387740355675</v>
      </c>
      <c r="X7">
        <f t="shared" si="0"/>
        <v>1240.4080505928541</v>
      </c>
      <c r="Y7">
        <f t="shared" si="1"/>
        <v>207.86927655728664</v>
      </c>
    </row>
    <row r="8" spans="1:25" x14ac:dyDescent="0.2">
      <c r="A8">
        <v>4103200</v>
      </c>
      <c r="B8" t="s">
        <v>36</v>
      </c>
      <c r="C8" t="s">
        <v>37</v>
      </c>
      <c r="D8" t="s">
        <v>38</v>
      </c>
      <c r="E8">
        <v>831390</v>
      </c>
      <c r="F8">
        <v>61.933700000000002</v>
      </c>
      <c r="G8">
        <v>-162.88290000000001</v>
      </c>
      <c r="H8">
        <v>825250</v>
      </c>
      <c r="I8">
        <v>62.75</v>
      </c>
      <c r="J8">
        <v>-163.75</v>
      </c>
      <c r="K8">
        <v>1</v>
      </c>
      <c r="L8">
        <v>330</v>
      </c>
      <c r="M8">
        <v>6583.8385484800001</v>
      </c>
      <c r="N8">
        <v>1912.9095521900001</v>
      </c>
      <c r="O8">
        <v>-4670.9289963000001</v>
      </c>
      <c r="P8">
        <v>0.73131492119899999</v>
      </c>
      <c r="Q8">
        <v>0.53482151396900002</v>
      </c>
      <c r="R8">
        <v>6484.25847806</v>
      </c>
      <c r="S8">
        <v>4682.5231046099998</v>
      </c>
      <c r="T8">
        <v>-0.47912515652100002</v>
      </c>
      <c r="U8">
        <v>-3.07959297768</v>
      </c>
      <c r="W8">
        <f t="shared" si="0"/>
        <v>207.76570587033078</v>
      </c>
      <c r="X8">
        <f t="shared" si="0"/>
        <v>60.365545183152967</v>
      </c>
      <c r="Y8">
        <f t="shared" si="1"/>
        <v>-147.40016068717782</v>
      </c>
    </row>
    <row r="9" spans="1:25" x14ac:dyDescent="0.2">
      <c r="A9">
        <v>2181900</v>
      </c>
      <c r="B9" t="s">
        <v>39</v>
      </c>
      <c r="C9" t="s">
        <v>40</v>
      </c>
      <c r="D9" t="s">
        <v>41</v>
      </c>
      <c r="E9">
        <v>1705383</v>
      </c>
      <c r="F9">
        <v>30.77</v>
      </c>
      <c r="G9">
        <v>117.62</v>
      </c>
      <c r="H9">
        <v>1709530</v>
      </c>
      <c r="I9">
        <v>31.25</v>
      </c>
      <c r="J9">
        <v>117.75</v>
      </c>
      <c r="K9">
        <v>1</v>
      </c>
      <c r="L9">
        <v>12</v>
      </c>
      <c r="M9">
        <v>25012.263166699999</v>
      </c>
      <c r="N9">
        <v>25480.543131499999</v>
      </c>
      <c r="O9">
        <v>468.27996484400001</v>
      </c>
      <c r="P9">
        <v>0.94912082435199996</v>
      </c>
      <c r="Q9">
        <v>0.90083033921900002</v>
      </c>
      <c r="R9">
        <v>4219.6177355600003</v>
      </c>
      <c r="S9">
        <v>2794.6653971400001</v>
      </c>
      <c r="T9">
        <v>0.87343850056500005</v>
      </c>
      <c r="U9">
        <v>0.88720557987000004</v>
      </c>
      <c r="W9">
        <f t="shared" si="0"/>
        <v>789.31013784407753</v>
      </c>
      <c r="X9">
        <f t="shared" si="0"/>
        <v>804.08761404055372</v>
      </c>
      <c r="Y9">
        <f t="shared" si="1"/>
        <v>14.777476196476186</v>
      </c>
    </row>
    <row r="10" spans="1:25" x14ac:dyDescent="0.2">
      <c r="A10">
        <v>2856900</v>
      </c>
      <c r="B10" t="s">
        <v>42</v>
      </c>
      <c r="C10" t="s">
        <v>43</v>
      </c>
      <c r="D10" t="s">
        <v>44</v>
      </c>
      <c r="E10">
        <v>299320</v>
      </c>
      <c r="F10">
        <v>16.920000000000002</v>
      </c>
      <c r="G10">
        <v>81.78</v>
      </c>
      <c r="H10">
        <v>303518</v>
      </c>
      <c r="I10">
        <v>17.75</v>
      </c>
      <c r="J10">
        <v>81.25</v>
      </c>
      <c r="K10">
        <v>1</v>
      </c>
      <c r="L10">
        <v>12</v>
      </c>
      <c r="M10">
        <v>2171.25</v>
      </c>
      <c r="N10">
        <v>5963.76884969</v>
      </c>
      <c r="O10">
        <v>3792.51884969</v>
      </c>
      <c r="P10">
        <v>0.86366355775899994</v>
      </c>
      <c r="Q10">
        <v>0.74591474099999999</v>
      </c>
      <c r="R10">
        <v>5569.6567460899996</v>
      </c>
      <c r="S10">
        <v>3860.0880228699998</v>
      </c>
      <c r="T10">
        <v>-2.0200208369300001</v>
      </c>
      <c r="U10">
        <v>0.17477500815800001</v>
      </c>
      <c r="W10">
        <f t="shared" si="0"/>
        <v>68.517975577499996</v>
      </c>
      <c r="X10">
        <f t="shared" si="0"/>
        <v>188.19821227077244</v>
      </c>
      <c r="Y10">
        <f t="shared" si="1"/>
        <v>119.68023669327245</v>
      </c>
    </row>
    <row r="11" spans="1:25" x14ac:dyDescent="0.2">
      <c r="A11">
        <v>4115200</v>
      </c>
      <c r="B11" t="s">
        <v>45</v>
      </c>
      <c r="C11" t="s">
        <v>46</v>
      </c>
      <c r="D11" t="s">
        <v>38</v>
      </c>
      <c r="E11">
        <v>613830</v>
      </c>
      <c r="F11">
        <v>45.607300000000002</v>
      </c>
      <c r="G11">
        <v>-121.1734</v>
      </c>
      <c r="H11">
        <v>617860</v>
      </c>
      <c r="I11">
        <v>45.75</v>
      </c>
      <c r="J11">
        <v>-121.25</v>
      </c>
      <c r="K11">
        <v>1</v>
      </c>
      <c r="L11">
        <v>384</v>
      </c>
      <c r="M11">
        <v>4960.5063229199995</v>
      </c>
      <c r="N11">
        <v>3704.8539659200001</v>
      </c>
      <c r="O11">
        <v>-1255.6523569999999</v>
      </c>
      <c r="P11">
        <v>0.74532263110399999</v>
      </c>
      <c r="Q11">
        <v>0.55550582443499996</v>
      </c>
      <c r="R11">
        <v>2032.2754563200001</v>
      </c>
      <c r="S11">
        <v>1653.8207755200001</v>
      </c>
      <c r="T11">
        <v>-6.9386186657299995E-2</v>
      </c>
      <c r="U11">
        <v>0.54170312846199997</v>
      </c>
      <c r="W11">
        <f t="shared" si="0"/>
        <v>156.53833095491854</v>
      </c>
      <c r="X11">
        <f t="shared" si="0"/>
        <v>116.91380244334395</v>
      </c>
      <c r="Y11">
        <f t="shared" si="1"/>
        <v>-39.624528511574582</v>
      </c>
    </row>
    <row r="12" spans="1:25" x14ac:dyDescent="0.2">
      <c r="A12">
        <v>2335950</v>
      </c>
      <c r="B12" t="s">
        <v>47</v>
      </c>
      <c r="C12" t="s">
        <v>48</v>
      </c>
      <c r="D12" t="s">
        <v>49</v>
      </c>
      <c r="E12">
        <v>832418</v>
      </c>
      <c r="F12">
        <v>25.37</v>
      </c>
      <c r="G12">
        <v>68.37</v>
      </c>
      <c r="H12">
        <v>835154</v>
      </c>
      <c r="I12">
        <v>24.75</v>
      </c>
      <c r="J12">
        <v>68.25</v>
      </c>
      <c r="K12">
        <v>1</v>
      </c>
      <c r="L12">
        <v>12</v>
      </c>
      <c r="M12">
        <v>1666.41666667</v>
      </c>
      <c r="N12">
        <v>5127.5949808799996</v>
      </c>
      <c r="O12">
        <v>3461.1783142099998</v>
      </c>
      <c r="P12">
        <v>0.73537418751899997</v>
      </c>
      <c r="Q12">
        <v>0.54077519566999999</v>
      </c>
      <c r="R12">
        <v>3757.50267781</v>
      </c>
      <c r="S12">
        <v>3461.1783142099998</v>
      </c>
      <c r="T12">
        <v>-3.0682315474299999</v>
      </c>
      <c r="U12">
        <v>0.26568294464499997</v>
      </c>
      <c r="W12">
        <f t="shared" si="0"/>
        <v>52.586987435271858</v>
      </c>
      <c r="X12">
        <f t="shared" si="0"/>
        <v>161.81113536960157</v>
      </c>
      <c r="Y12">
        <f t="shared" si="1"/>
        <v>109.22414793432972</v>
      </c>
    </row>
    <row r="13" spans="1:25" x14ac:dyDescent="0.2">
      <c r="A13">
        <v>1537100</v>
      </c>
      <c r="B13" t="s">
        <v>50</v>
      </c>
      <c r="C13" t="s">
        <v>51</v>
      </c>
      <c r="D13" t="s">
        <v>52</v>
      </c>
      <c r="E13">
        <v>600000</v>
      </c>
      <c r="F13">
        <v>12.12</v>
      </c>
      <c r="G13">
        <v>15.03</v>
      </c>
      <c r="H13">
        <v>604180</v>
      </c>
      <c r="I13">
        <v>11.75</v>
      </c>
      <c r="J13">
        <v>15.25</v>
      </c>
      <c r="K13">
        <v>1</v>
      </c>
      <c r="L13">
        <v>115</v>
      </c>
      <c r="M13">
        <v>480.58260869600002</v>
      </c>
      <c r="N13">
        <v>4324.2061624300004</v>
      </c>
      <c r="O13">
        <v>3843.6235537299999</v>
      </c>
      <c r="P13">
        <v>0.44019972842499999</v>
      </c>
      <c r="Q13">
        <v>0.193775800906</v>
      </c>
      <c r="R13">
        <v>5811.2565479000004</v>
      </c>
      <c r="S13">
        <v>3852.7832217</v>
      </c>
      <c r="T13">
        <v>-88.9021410979</v>
      </c>
      <c r="U13">
        <v>-0.36176444982</v>
      </c>
      <c r="W13">
        <f t="shared" si="0"/>
        <v>15.165709819506629</v>
      </c>
      <c r="X13">
        <f t="shared" si="0"/>
        <v>136.45865387654749</v>
      </c>
      <c r="Y13">
        <f t="shared" si="1"/>
        <v>121.29294405704086</v>
      </c>
    </row>
    <row r="14" spans="1:25" x14ac:dyDescent="0.2">
      <c r="A14">
        <v>4152050</v>
      </c>
      <c r="B14" t="s">
        <v>53</v>
      </c>
      <c r="C14" t="s">
        <v>54</v>
      </c>
      <c r="D14" t="s">
        <v>38</v>
      </c>
      <c r="E14">
        <v>618715</v>
      </c>
      <c r="F14">
        <v>32.731699999999996</v>
      </c>
      <c r="G14">
        <v>-114.6319</v>
      </c>
      <c r="H14">
        <v>628266</v>
      </c>
      <c r="I14">
        <v>32.75</v>
      </c>
      <c r="J14">
        <v>-114.75</v>
      </c>
      <c r="K14">
        <v>1</v>
      </c>
      <c r="L14">
        <v>384</v>
      </c>
      <c r="M14">
        <v>79.164111979200001</v>
      </c>
      <c r="N14">
        <v>1212.02397122</v>
      </c>
      <c r="O14">
        <v>1132.8598592400001</v>
      </c>
      <c r="P14">
        <v>0.16954631429899999</v>
      </c>
      <c r="Q14">
        <v>2.87459526924E-2</v>
      </c>
      <c r="R14">
        <v>1491.3741400199999</v>
      </c>
      <c r="S14">
        <v>1138.44080446</v>
      </c>
      <c r="T14">
        <v>-153.05287478299999</v>
      </c>
      <c r="U14">
        <v>-0.52766990921800005</v>
      </c>
      <c r="W14">
        <f t="shared" si="0"/>
        <v>2.4981760235833277</v>
      </c>
      <c r="X14">
        <f t="shared" si="0"/>
        <v>38.247750770015671</v>
      </c>
      <c r="Y14">
        <f t="shared" si="1"/>
        <v>35.749574746432344</v>
      </c>
    </row>
    <row r="15" spans="1:25" x14ac:dyDescent="0.2">
      <c r="A15">
        <v>6980802</v>
      </c>
      <c r="B15" t="s">
        <v>55</v>
      </c>
      <c r="C15" t="s">
        <v>56</v>
      </c>
      <c r="D15" t="s">
        <v>57</v>
      </c>
      <c r="E15">
        <v>482000</v>
      </c>
      <c r="F15">
        <v>46.77</v>
      </c>
      <c r="G15">
        <v>33.18</v>
      </c>
      <c r="H15">
        <v>486298</v>
      </c>
      <c r="I15">
        <v>47.25</v>
      </c>
      <c r="J15">
        <v>34.25</v>
      </c>
      <c r="K15">
        <v>1</v>
      </c>
      <c r="L15">
        <v>120</v>
      </c>
      <c r="M15">
        <v>1422.2031083300001</v>
      </c>
      <c r="N15">
        <v>2113.3396905300001</v>
      </c>
      <c r="O15">
        <v>691.13658219299998</v>
      </c>
      <c r="P15">
        <v>0.14370395192900001</v>
      </c>
      <c r="Q15">
        <v>2.0650825799900002E-2</v>
      </c>
      <c r="R15">
        <v>1542.5366916999999</v>
      </c>
      <c r="S15">
        <v>1158.2247407499999</v>
      </c>
      <c r="T15">
        <v>-2.9098369322700002</v>
      </c>
      <c r="U15">
        <v>8.38323641747E-3</v>
      </c>
      <c r="W15">
        <f t="shared" si="0"/>
        <v>44.880358246539792</v>
      </c>
      <c r="X15">
        <f t="shared" si="0"/>
        <v>66.690504226918108</v>
      </c>
      <c r="Y15">
        <f t="shared" si="1"/>
        <v>21.810145980378316</v>
      </c>
    </row>
    <row r="16" spans="1:25" x14ac:dyDescent="0.2">
      <c r="A16">
        <v>2180800</v>
      </c>
      <c r="B16" t="s">
        <v>58</v>
      </c>
      <c r="C16" t="s">
        <v>59</v>
      </c>
      <c r="D16" t="s">
        <v>41</v>
      </c>
      <c r="E16">
        <v>730036</v>
      </c>
      <c r="F16">
        <v>34.92</v>
      </c>
      <c r="G16">
        <v>113.65</v>
      </c>
      <c r="H16">
        <v>730401</v>
      </c>
      <c r="I16">
        <v>34.75</v>
      </c>
      <c r="J16">
        <v>114.75</v>
      </c>
      <c r="K16">
        <v>1</v>
      </c>
      <c r="L16">
        <v>120</v>
      </c>
      <c r="M16">
        <v>1282.05</v>
      </c>
      <c r="N16">
        <v>3118.4715993200002</v>
      </c>
      <c r="O16">
        <v>1836.42159932</v>
      </c>
      <c r="P16">
        <v>0.67560608474299999</v>
      </c>
      <c r="Q16">
        <v>0.456443581742</v>
      </c>
      <c r="R16">
        <v>3165.0501490400002</v>
      </c>
      <c r="S16">
        <v>1935.7797368399999</v>
      </c>
      <c r="T16">
        <v>-8.6419714513500008</v>
      </c>
      <c r="U16">
        <v>4.5967818347700001E-2</v>
      </c>
      <c r="W16">
        <f t="shared" si="0"/>
        <v>40.457556978299998</v>
      </c>
      <c r="X16">
        <f t="shared" si="0"/>
        <v>98.409377492842893</v>
      </c>
      <c r="Y16">
        <f t="shared" si="1"/>
        <v>57.951820514542895</v>
      </c>
    </row>
    <row r="17" spans="1:25" x14ac:dyDescent="0.2">
      <c r="A17">
        <v>1234150</v>
      </c>
      <c r="B17" t="s">
        <v>60</v>
      </c>
      <c r="C17" t="s">
        <v>61</v>
      </c>
      <c r="D17" t="s">
        <v>62</v>
      </c>
      <c r="E17">
        <v>700000</v>
      </c>
      <c r="F17">
        <v>13.52</v>
      </c>
      <c r="G17">
        <v>2.08</v>
      </c>
      <c r="H17">
        <v>701748</v>
      </c>
      <c r="I17">
        <v>13.75</v>
      </c>
      <c r="J17">
        <v>1.75</v>
      </c>
      <c r="K17">
        <v>1</v>
      </c>
      <c r="L17">
        <v>191</v>
      </c>
      <c r="M17">
        <v>700.96858638699996</v>
      </c>
      <c r="N17">
        <v>3657.0482443000001</v>
      </c>
      <c r="O17">
        <v>2956.0796579100002</v>
      </c>
      <c r="P17">
        <v>0.31967436483900002</v>
      </c>
      <c r="Q17">
        <v>0.102191699535</v>
      </c>
      <c r="R17">
        <v>4482.4011674200001</v>
      </c>
      <c r="S17">
        <v>3042.81033437</v>
      </c>
      <c r="T17">
        <v>-53.437872466400002</v>
      </c>
      <c r="U17">
        <v>-0.34177605376499998</v>
      </c>
      <c r="W17">
        <f t="shared" si="0"/>
        <v>22.120413808939166</v>
      </c>
      <c r="X17">
        <f t="shared" si="0"/>
        <v>115.40520082380502</v>
      </c>
      <c r="Y17">
        <f t="shared" si="1"/>
        <v>93.284787014865856</v>
      </c>
    </row>
    <row r="18" spans="1:25" x14ac:dyDescent="0.2">
      <c r="A18">
        <v>6977100</v>
      </c>
      <c r="B18" t="s">
        <v>63</v>
      </c>
      <c r="C18" t="s">
        <v>64</v>
      </c>
      <c r="D18" t="s">
        <v>65</v>
      </c>
      <c r="E18">
        <v>1360000</v>
      </c>
      <c r="F18">
        <v>48.804721999999998</v>
      </c>
      <c r="G18">
        <v>44.585833000000001</v>
      </c>
      <c r="H18">
        <v>1360010</v>
      </c>
      <c r="I18">
        <v>48.75</v>
      </c>
      <c r="J18">
        <v>44.75</v>
      </c>
      <c r="K18">
        <v>1</v>
      </c>
      <c r="L18">
        <v>72</v>
      </c>
      <c r="M18">
        <v>8145.2777777800002</v>
      </c>
      <c r="N18">
        <v>8278.3060641800002</v>
      </c>
      <c r="O18">
        <v>133.028286404</v>
      </c>
      <c r="P18">
        <v>0.55754570270299997</v>
      </c>
      <c r="Q18">
        <v>0.31085721060299998</v>
      </c>
      <c r="R18">
        <v>6623.5412239500001</v>
      </c>
      <c r="S18">
        <v>4786.39598931</v>
      </c>
      <c r="T18">
        <v>-1.4536833014099999</v>
      </c>
      <c r="U18">
        <v>0.35456105356899997</v>
      </c>
      <c r="W18">
        <f t="shared" si="0"/>
        <v>257.03992808284789</v>
      </c>
      <c r="X18">
        <f t="shared" si="0"/>
        <v>261.23789187267948</v>
      </c>
      <c r="Y18">
        <f t="shared" si="1"/>
        <v>4.19796378983159</v>
      </c>
    </row>
    <row r="19" spans="1:25" x14ac:dyDescent="0.2">
      <c r="A19">
        <v>4351900</v>
      </c>
      <c r="B19" t="s">
        <v>66</v>
      </c>
      <c r="C19" t="s">
        <v>67</v>
      </c>
      <c r="D19" t="s">
        <v>68</v>
      </c>
      <c r="E19">
        <v>450902</v>
      </c>
      <c r="F19">
        <v>25.9</v>
      </c>
      <c r="G19">
        <v>-97.52</v>
      </c>
      <c r="H19">
        <v>473963</v>
      </c>
      <c r="I19">
        <v>26.25</v>
      </c>
      <c r="J19">
        <v>-98.75</v>
      </c>
      <c r="K19">
        <v>1</v>
      </c>
      <c r="L19">
        <v>216</v>
      </c>
      <c r="M19">
        <v>19.349050925899999</v>
      </c>
      <c r="N19">
        <v>1111.1730843299999</v>
      </c>
      <c r="O19">
        <v>1091.8240334</v>
      </c>
      <c r="P19">
        <v>0.240576781287</v>
      </c>
      <c r="Q19">
        <v>5.7877187694500003E-2</v>
      </c>
      <c r="R19">
        <v>1609.44210316</v>
      </c>
      <c r="S19">
        <v>1091.8240334</v>
      </c>
      <c r="T19">
        <v>-1978.11130671</v>
      </c>
      <c r="U19">
        <v>-0.57554880275099995</v>
      </c>
      <c r="W19">
        <f t="shared" si="0"/>
        <v>0.61059656823885777</v>
      </c>
      <c r="X19">
        <f t="shared" si="0"/>
        <v>35.065206795393564</v>
      </c>
      <c r="Y19">
        <f t="shared" si="1"/>
        <v>34.45461022715471</v>
      </c>
    </row>
    <row r="20" spans="1:25" x14ac:dyDescent="0.2">
      <c r="A20">
        <v>6742500</v>
      </c>
      <c r="B20" t="s">
        <v>69</v>
      </c>
      <c r="C20" t="s">
        <v>70</v>
      </c>
      <c r="D20" t="s">
        <v>71</v>
      </c>
      <c r="E20">
        <v>658400</v>
      </c>
      <c r="F20">
        <v>43.627222000000003</v>
      </c>
      <c r="G20">
        <v>25.354444000000001</v>
      </c>
      <c r="H20">
        <v>659379</v>
      </c>
      <c r="I20">
        <v>43.75</v>
      </c>
      <c r="J20">
        <v>25.75</v>
      </c>
      <c r="K20">
        <v>1</v>
      </c>
      <c r="L20">
        <v>288</v>
      </c>
      <c r="M20">
        <v>5839.1666666700003</v>
      </c>
      <c r="N20">
        <v>6763.5753322199998</v>
      </c>
      <c r="O20">
        <v>924.40866555100001</v>
      </c>
      <c r="P20">
        <v>0.44513436367999998</v>
      </c>
      <c r="Q20">
        <v>0.198144601729</v>
      </c>
      <c r="R20">
        <v>2651.2459810300002</v>
      </c>
      <c r="S20">
        <v>2031.58837085</v>
      </c>
      <c r="T20">
        <v>-0.68353205562700003</v>
      </c>
      <c r="U20">
        <v>0.39072866294300002</v>
      </c>
      <c r="W20">
        <f t="shared" si="0"/>
        <v>184.26615040177185</v>
      </c>
      <c r="X20">
        <f t="shared" si="0"/>
        <v>213.43764625429193</v>
      </c>
      <c r="Y20">
        <f t="shared" si="1"/>
        <v>29.171495852520081</v>
      </c>
    </row>
    <row r="21" spans="1:25" x14ac:dyDescent="0.2">
      <c r="A21">
        <v>2917110</v>
      </c>
      <c r="B21" t="s">
        <v>72</v>
      </c>
      <c r="C21" t="s">
        <v>73</v>
      </c>
      <c r="D21" t="s">
        <v>74</v>
      </c>
      <c r="E21">
        <v>309000</v>
      </c>
      <c r="F21">
        <v>37.83</v>
      </c>
      <c r="G21">
        <v>65.25</v>
      </c>
      <c r="H21">
        <v>315618</v>
      </c>
      <c r="I21">
        <v>37.75</v>
      </c>
      <c r="J21">
        <v>65.25</v>
      </c>
      <c r="K21">
        <v>1</v>
      </c>
      <c r="L21">
        <v>120</v>
      </c>
      <c r="M21">
        <v>1325.7583333299999</v>
      </c>
      <c r="N21">
        <v>2087.66974665</v>
      </c>
      <c r="O21">
        <v>761.91141331999995</v>
      </c>
      <c r="P21">
        <v>0.59291803782999997</v>
      </c>
      <c r="Q21">
        <v>0.35155179958400001</v>
      </c>
      <c r="R21">
        <v>1540.60391207</v>
      </c>
      <c r="S21">
        <v>1061.08409551</v>
      </c>
      <c r="T21">
        <v>-1.9191438569699999</v>
      </c>
      <c r="U21">
        <v>0.28762015461099999</v>
      </c>
      <c r="W21">
        <f t="shared" si="0"/>
        <v>41.83685761877814</v>
      </c>
      <c r="X21">
        <f t="shared" si="0"/>
        <v>65.880439707472789</v>
      </c>
      <c r="Y21">
        <f t="shared" si="1"/>
        <v>24.043582088694649</v>
      </c>
    </row>
    <row r="22" spans="1:25" x14ac:dyDescent="0.2">
      <c r="A22">
        <v>2646200</v>
      </c>
      <c r="B22" t="s">
        <v>75</v>
      </c>
      <c r="C22" t="s">
        <v>76</v>
      </c>
      <c r="D22" t="s">
        <v>26</v>
      </c>
      <c r="E22">
        <v>846300</v>
      </c>
      <c r="F22">
        <v>24.08</v>
      </c>
      <c r="G22">
        <v>89.03</v>
      </c>
      <c r="H22">
        <v>933349</v>
      </c>
      <c r="I22">
        <v>24.75</v>
      </c>
      <c r="J22">
        <v>88.25</v>
      </c>
      <c r="K22">
        <v>1</v>
      </c>
      <c r="L22">
        <v>83</v>
      </c>
      <c r="M22">
        <v>11146.0770964</v>
      </c>
      <c r="N22">
        <v>16983.016119899999</v>
      </c>
      <c r="O22">
        <v>5836.93902351</v>
      </c>
      <c r="P22">
        <v>0.89635553005199997</v>
      </c>
      <c r="Q22">
        <v>0.80345323625599996</v>
      </c>
      <c r="R22">
        <v>11244.653718199999</v>
      </c>
      <c r="S22">
        <v>6674.7910372599999</v>
      </c>
      <c r="T22">
        <v>0.40817119794399997</v>
      </c>
      <c r="U22">
        <v>0.54694487533299996</v>
      </c>
      <c r="W22">
        <f t="shared" si="0"/>
        <v>351.73593012138969</v>
      </c>
      <c r="X22">
        <f t="shared" si="0"/>
        <v>535.9317829524914</v>
      </c>
      <c r="Y22">
        <f t="shared" si="1"/>
        <v>184.19585283110172</v>
      </c>
    </row>
    <row r="23" spans="1:25" x14ac:dyDescent="0.2">
      <c r="A23">
        <v>5204251</v>
      </c>
      <c r="B23" t="s">
        <v>77</v>
      </c>
      <c r="C23" t="s">
        <v>78</v>
      </c>
      <c r="D23" t="s">
        <v>79</v>
      </c>
      <c r="E23">
        <v>647200</v>
      </c>
      <c r="F23">
        <v>-33.743299999999998</v>
      </c>
      <c r="G23">
        <v>142.2687</v>
      </c>
      <c r="H23">
        <v>625770</v>
      </c>
      <c r="I23">
        <v>-33.75</v>
      </c>
      <c r="J23">
        <v>142.25</v>
      </c>
      <c r="K23">
        <v>1</v>
      </c>
      <c r="L23">
        <v>351</v>
      </c>
      <c r="M23">
        <v>31.2841282051</v>
      </c>
      <c r="N23">
        <v>3123.7121952500001</v>
      </c>
      <c r="O23">
        <v>3092.4280670500002</v>
      </c>
      <c r="P23">
        <v>0.118767138548</v>
      </c>
      <c r="Q23">
        <v>1.41056331989E-2</v>
      </c>
      <c r="R23">
        <v>4057.57474422</v>
      </c>
      <c r="S23">
        <v>3092.61551074</v>
      </c>
      <c r="T23">
        <v>-5615.1273498399996</v>
      </c>
      <c r="U23">
        <v>-0.64800928965899995</v>
      </c>
      <c r="W23">
        <f t="shared" si="0"/>
        <v>0.98723091874285351</v>
      </c>
      <c r="X23">
        <f t="shared" si="0"/>
        <v>98.574754590801803</v>
      </c>
      <c r="Y23">
        <f t="shared" si="1"/>
        <v>97.58752367205895</v>
      </c>
    </row>
    <row r="24" spans="1:25" x14ac:dyDescent="0.2">
      <c r="A24">
        <v>2919200</v>
      </c>
      <c r="B24" t="s">
        <v>80</v>
      </c>
      <c r="C24" t="s">
        <v>81</v>
      </c>
      <c r="D24" t="s">
        <v>82</v>
      </c>
      <c r="E24">
        <v>190000</v>
      </c>
      <c r="F24">
        <v>50.85</v>
      </c>
      <c r="G24">
        <v>51.28</v>
      </c>
      <c r="H24">
        <v>190949</v>
      </c>
      <c r="I24">
        <v>51.25</v>
      </c>
      <c r="J24">
        <v>51.25</v>
      </c>
      <c r="K24">
        <v>1</v>
      </c>
      <c r="L24">
        <v>120</v>
      </c>
      <c r="M24">
        <v>277.67308333300002</v>
      </c>
      <c r="N24">
        <v>693.24955495200004</v>
      </c>
      <c r="O24">
        <v>415.57647161900002</v>
      </c>
      <c r="P24">
        <v>0.48524198195099999</v>
      </c>
      <c r="Q24">
        <v>0.235459781048</v>
      </c>
      <c r="R24">
        <v>1071.00562199</v>
      </c>
      <c r="S24">
        <v>555.13562027800003</v>
      </c>
      <c r="T24">
        <v>-6.9161142158200004</v>
      </c>
      <c r="U24">
        <v>-2.8436129621700001E-2</v>
      </c>
      <c r="W24">
        <f t="shared" si="0"/>
        <v>8.7625089429313157</v>
      </c>
      <c r="X24">
        <f t="shared" si="0"/>
        <v>21.8768249051532</v>
      </c>
      <c r="Y24">
        <f t="shared" si="1"/>
        <v>13.114315962221884</v>
      </c>
    </row>
    <row r="25" spans="1:25" x14ac:dyDescent="0.2">
      <c r="A25">
        <v>2903420</v>
      </c>
      <c r="B25" t="s">
        <v>83</v>
      </c>
      <c r="C25" t="s">
        <v>84</v>
      </c>
      <c r="D25" t="s">
        <v>65</v>
      </c>
      <c r="E25">
        <v>2430000</v>
      </c>
      <c r="F25">
        <v>70.7</v>
      </c>
      <c r="G25">
        <v>127.65</v>
      </c>
      <c r="H25">
        <v>2423610</v>
      </c>
      <c r="I25">
        <v>70.25</v>
      </c>
      <c r="J25">
        <v>126.75</v>
      </c>
      <c r="K25">
        <v>1</v>
      </c>
      <c r="L25">
        <v>264</v>
      </c>
      <c r="M25">
        <v>17133.884090899999</v>
      </c>
      <c r="N25">
        <v>12099.6406814</v>
      </c>
      <c r="O25">
        <v>-5034.2434094999999</v>
      </c>
      <c r="P25">
        <v>0.83180133109999999</v>
      </c>
      <c r="Q25">
        <v>0.69189345442000005</v>
      </c>
      <c r="R25">
        <v>15646.4547238</v>
      </c>
      <c r="S25">
        <v>8459.0529750000005</v>
      </c>
      <c r="T25">
        <v>0.45336609835899999</v>
      </c>
      <c r="U25">
        <v>-0.53464137960699998</v>
      </c>
      <c r="W25">
        <f t="shared" si="0"/>
        <v>540.69271234910855</v>
      </c>
      <c r="X25">
        <f t="shared" si="0"/>
        <v>381.82746560952938</v>
      </c>
      <c r="Y25">
        <f t="shared" si="1"/>
        <v>-158.86524673957916</v>
      </c>
    </row>
    <row r="26" spans="1:25" x14ac:dyDescent="0.2">
      <c r="A26">
        <v>2969101</v>
      </c>
      <c r="B26" t="s">
        <v>85</v>
      </c>
      <c r="C26" t="s">
        <v>86</v>
      </c>
      <c r="D26" t="s">
        <v>87</v>
      </c>
      <c r="E26">
        <v>419000</v>
      </c>
      <c r="F26">
        <v>15.318300000000001</v>
      </c>
      <c r="G26">
        <v>105.5</v>
      </c>
      <c r="H26">
        <v>421142</v>
      </c>
      <c r="I26">
        <v>16.25</v>
      </c>
      <c r="J26">
        <v>105.25</v>
      </c>
      <c r="K26">
        <v>1</v>
      </c>
      <c r="L26">
        <v>168</v>
      </c>
      <c r="M26">
        <v>9276.0867797600004</v>
      </c>
      <c r="N26">
        <v>7285.6798146600004</v>
      </c>
      <c r="O26">
        <v>-1990.4069651100001</v>
      </c>
      <c r="P26">
        <v>0.93067491639800004</v>
      </c>
      <c r="Q26">
        <v>0.86615580001199999</v>
      </c>
      <c r="R26">
        <v>4121.0837100999997</v>
      </c>
      <c r="S26">
        <v>2704.34488354</v>
      </c>
      <c r="T26">
        <v>0.76396706771800005</v>
      </c>
      <c r="U26">
        <v>0.50954446556999999</v>
      </c>
      <c r="W26">
        <f t="shared" si="0"/>
        <v>292.72478407846461</v>
      </c>
      <c r="X26">
        <f t="shared" si="0"/>
        <v>229.91365877091934</v>
      </c>
      <c r="Y26">
        <f t="shared" si="1"/>
        <v>-62.811125307545268</v>
      </c>
    </row>
    <row r="27" spans="1:25" x14ac:dyDescent="0.2">
      <c r="A27">
        <v>2906900</v>
      </c>
      <c r="B27" t="s">
        <v>88</v>
      </c>
      <c r="C27" t="s">
        <v>89</v>
      </c>
      <c r="D27" t="s">
        <v>65</v>
      </c>
      <c r="E27">
        <v>1730000</v>
      </c>
      <c r="F27">
        <v>50.63</v>
      </c>
      <c r="G27">
        <v>137.12</v>
      </c>
      <c r="H27">
        <v>1730150</v>
      </c>
      <c r="I27">
        <v>50.25</v>
      </c>
      <c r="J27">
        <v>136.75</v>
      </c>
      <c r="K27">
        <v>1</v>
      </c>
      <c r="L27">
        <v>226</v>
      </c>
      <c r="M27">
        <v>9831.8668362799999</v>
      </c>
      <c r="N27">
        <v>10040.965353600001</v>
      </c>
      <c r="O27">
        <v>209.09851735300001</v>
      </c>
      <c r="P27">
        <v>0.73435305282700003</v>
      </c>
      <c r="Q27">
        <v>0.53927440619599998</v>
      </c>
      <c r="R27">
        <v>6109.8481243699998</v>
      </c>
      <c r="S27">
        <v>4082.6790626900001</v>
      </c>
      <c r="T27">
        <v>0.41221511889500001</v>
      </c>
      <c r="U27">
        <v>0.72107828293999998</v>
      </c>
      <c r="W27">
        <f t="shared" si="0"/>
        <v>310.26349419434206</v>
      </c>
      <c r="X27">
        <f t="shared" si="0"/>
        <v>316.86200063211902</v>
      </c>
      <c r="Y27">
        <f t="shared" si="1"/>
        <v>6.5985064377769618</v>
      </c>
    </row>
    <row r="28" spans="1:25" x14ac:dyDescent="0.2">
      <c r="A28">
        <v>1357100</v>
      </c>
      <c r="B28" t="s">
        <v>90</v>
      </c>
      <c r="C28" t="s">
        <v>91</v>
      </c>
      <c r="D28" t="s">
        <v>92</v>
      </c>
      <c r="E28">
        <v>410000</v>
      </c>
      <c r="F28">
        <v>-18.283332999999999</v>
      </c>
      <c r="G28">
        <v>21.8</v>
      </c>
      <c r="H28">
        <v>251789</v>
      </c>
      <c r="I28">
        <v>-19.25</v>
      </c>
      <c r="J28">
        <v>22.75</v>
      </c>
      <c r="K28">
        <v>1</v>
      </c>
      <c r="L28">
        <v>254</v>
      </c>
      <c r="M28">
        <v>247.76183070900001</v>
      </c>
      <c r="N28">
        <v>340.27641819000002</v>
      </c>
      <c r="O28">
        <v>92.514587481600003</v>
      </c>
      <c r="P28">
        <v>0.63221841197600004</v>
      </c>
      <c r="Q28">
        <v>0.39970012044199998</v>
      </c>
      <c r="R28">
        <v>400.05709865099999</v>
      </c>
      <c r="S28">
        <v>217.04426092200001</v>
      </c>
      <c r="T28">
        <v>-7.8553767889100001</v>
      </c>
      <c r="U28">
        <v>0.15732830221399999</v>
      </c>
      <c r="W28">
        <f t="shared" si="0"/>
        <v>7.818601757308441</v>
      </c>
      <c r="X28">
        <f t="shared" si="0"/>
        <v>10.738077748366884</v>
      </c>
      <c r="Y28">
        <f t="shared" si="1"/>
        <v>2.9194759910584427</v>
      </c>
    </row>
    <row r="29" spans="1:25" x14ac:dyDescent="0.2">
      <c r="A29">
        <v>4213712</v>
      </c>
      <c r="B29" t="s">
        <v>93</v>
      </c>
      <c r="C29" t="s">
        <v>94</v>
      </c>
      <c r="D29" t="s">
        <v>29</v>
      </c>
      <c r="E29">
        <v>1060000</v>
      </c>
      <c r="F29">
        <v>56.380299999999998</v>
      </c>
      <c r="G29">
        <v>-94.633899999999997</v>
      </c>
      <c r="H29">
        <v>1058040</v>
      </c>
      <c r="I29">
        <v>56.75</v>
      </c>
      <c r="J29">
        <v>-93.75</v>
      </c>
      <c r="K29">
        <v>1</v>
      </c>
      <c r="L29">
        <v>288</v>
      </c>
      <c r="M29">
        <v>3320.0658125</v>
      </c>
      <c r="N29">
        <v>5480.7393029499999</v>
      </c>
      <c r="O29">
        <v>2160.6734904499999</v>
      </c>
      <c r="P29">
        <v>0.30291657485500001</v>
      </c>
      <c r="Q29">
        <v>9.1758451321700005E-2</v>
      </c>
      <c r="R29">
        <v>4000.6772724000002</v>
      </c>
      <c r="S29">
        <v>3200.5027338</v>
      </c>
      <c r="T29">
        <v>-16.570561076000001</v>
      </c>
      <c r="U29">
        <v>-8.3421859643199994E-2</v>
      </c>
      <c r="W29">
        <f t="shared" si="0"/>
        <v>104.77107116019238</v>
      </c>
      <c r="X29">
        <f t="shared" si="0"/>
        <v>172.95528460848473</v>
      </c>
      <c r="Y29">
        <f t="shared" si="1"/>
        <v>68.184213448292354</v>
      </c>
    </row>
    <row r="30" spans="1:25" x14ac:dyDescent="0.2">
      <c r="A30">
        <v>4127800</v>
      </c>
      <c r="B30" t="s">
        <v>95</v>
      </c>
      <c r="C30" t="s">
        <v>96</v>
      </c>
      <c r="D30" t="s">
        <v>38</v>
      </c>
      <c r="E30">
        <v>2964255</v>
      </c>
      <c r="F30">
        <v>32.314999999999998</v>
      </c>
      <c r="G30">
        <v>-90.905799999999999</v>
      </c>
      <c r="H30">
        <v>2964670</v>
      </c>
      <c r="I30">
        <v>31.75</v>
      </c>
      <c r="J30">
        <v>-91.25</v>
      </c>
      <c r="K30">
        <v>1</v>
      </c>
      <c r="L30">
        <v>54</v>
      </c>
      <c r="M30">
        <v>18939.6851852</v>
      </c>
      <c r="N30">
        <v>28783.4255371</v>
      </c>
      <c r="O30">
        <v>9843.7403519199997</v>
      </c>
      <c r="P30">
        <v>0.62334181178500003</v>
      </c>
      <c r="Q30">
        <v>0.38855501431900002</v>
      </c>
      <c r="R30">
        <v>14068.843733600001</v>
      </c>
      <c r="S30">
        <v>11603.893400999999</v>
      </c>
      <c r="T30">
        <v>-0.94943154489199999</v>
      </c>
      <c r="U30">
        <v>0.45504313708600003</v>
      </c>
      <c r="W30">
        <f t="shared" si="0"/>
        <v>597.67824385265271</v>
      </c>
      <c r="X30">
        <f t="shared" si="0"/>
        <v>908.31642970077496</v>
      </c>
      <c r="Y30">
        <f t="shared" si="1"/>
        <v>310.63818584812225</v>
      </c>
    </row>
    <row r="31" spans="1:25" x14ac:dyDescent="0.2">
      <c r="A31">
        <v>2854300</v>
      </c>
      <c r="B31" t="s">
        <v>97</v>
      </c>
      <c r="C31" t="s">
        <v>98</v>
      </c>
      <c r="D31" t="s">
        <v>44</v>
      </c>
      <c r="E31">
        <v>251355</v>
      </c>
      <c r="F31">
        <v>16.52</v>
      </c>
      <c r="G31">
        <v>80.62</v>
      </c>
      <c r="H31">
        <v>255506</v>
      </c>
      <c r="I31">
        <v>16.75</v>
      </c>
      <c r="J31">
        <v>80.25</v>
      </c>
      <c r="K31">
        <v>1</v>
      </c>
      <c r="L31">
        <v>12</v>
      </c>
      <c r="M31">
        <v>833.33333333300004</v>
      </c>
      <c r="N31">
        <v>3186.3775482199999</v>
      </c>
      <c r="O31">
        <v>2353.0442148799998</v>
      </c>
      <c r="P31">
        <v>0.68919800440500001</v>
      </c>
      <c r="Q31">
        <v>0.474993889276</v>
      </c>
      <c r="R31">
        <v>3445.96908768</v>
      </c>
      <c r="S31">
        <v>2361.22568258</v>
      </c>
      <c r="T31">
        <v>-7.9927745154899998</v>
      </c>
      <c r="U31">
        <v>-2.37313731035E-2</v>
      </c>
      <c r="W31">
        <f t="shared" si="0"/>
        <v>26.297438333322816</v>
      </c>
      <c r="X31">
        <f t="shared" si="0"/>
        <v>100.55228049723996</v>
      </c>
      <c r="Y31">
        <f t="shared" si="1"/>
        <v>74.254842163917147</v>
      </c>
    </row>
    <row r="32" spans="1:25" x14ac:dyDescent="0.2">
      <c r="A32">
        <v>1891500</v>
      </c>
      <c r="B32" t="s">
        <v>99</v>
      </c>
      <c r="C32" t="s">
        <v>100</v>
      </c>
      <c r="D32" t="s">
        <v>101</v>
      </c>
      <c r="E32">
        <v>940000</v>
      </c>
      <c r="F32">
        <v>-16.149999999999999</v>
      </c>
      <c r="G32">
        <v>33.591667000000001</v>
      </c>
      <c r="H32">
        <v>1076200</v>
      </c>
      <c r="I32">
        <v>-15.75</v>
      </c>
      <c r="J32">
        <v>32.75</v>
      </c>
      <c r="K32">
        <v>1</v>
      </c>
      <c r="L32">
        <v>136</v>
      </c>
      <c r="M32">
        <v>2188.3948235299999</v>
      </c>
      <c r="N32">
        <v>5498.9789478100001</v>
      </c>
      <c r="O32">
        <v>3310.5841242800002</v>
      </c>
      <c r="P32">
        <v>0.402932038582</v>
      </c>
      <c r="Q32">
        <v>0.162354227716</v>
      </c>
      <c r="R32">
        <v>5864.7701329900001</v>
      </c>
      <c r="S32">
        <v>4118.2335663800004</v>
      </c>
      <c r="T32">
        <v>-23.527569809700001</v>
      </c>
      <c r="U32">
        <v>-0.14674330530400001</v>
      </c>
      <c r="W32">
        <f t="shared" si="0"/>
        <v>69.059013504919264</v>
      </c>
      <c r="X32">
        <f t="shared" si="0"/>
        <v>173.53087173159804</v>
      </c>
      <c r="Y32">
        <f t="shared" si="1"/>
        <v>104.47185822667878</v>
      </c>
    </row>
    <row r="33" spans="1:25" x14ac:dyDescent="0.2">
      <c r="A33">
        <v>1159100</v>
      </c>
      <c r="B33" t="s">
        <v>102</v>
      </c>
      <c r="C33" t="s">
        <v>103</v>
      </c>
      <c r="D33" t="s">
        <v>104</v>
      </c>
      <c r="E33">
        <v>866486</v>
      </c>
      <c r="F33">
        <v>-28.757777999999998</v>
      </c>
      <c r="G33">
        <v>17.721388999999999</v>
      </c>
      <c r="H33">
        <v>870174</v>
      </c>
      <c r="I33">
        <v>-28.75</v>
      </c>
      <c r="J33">
        <v>17.75</v>
      </c>
      <c r="K33">
        <v>1</v>
      </c>
      <c r="L33">
        <v>384</v>
      </c>
      <c r="M33">
        <v>167.68481510399999</v>
      </c>
      <c r="N33">
        <v>1037.23248758</v>
      </c>
      <c r="O33">
        <v>869.54767247500001</v>
      </c>
      <c r="P33">
        <v>0.39864403788399999</v>
      </c>
      <c r="Q33">
        <v>0.15891706893999999</v>
      </c>
      <c r="R33">
        <v>1252.0054153900001</v>
      </c>
      <c r="S33">
        <v>872.41326675100004</v>
      </c>
      <c r="T33">
        <v>-12.399319740299999</v>
      </c>
      <c r="U33">
        <v>-0.22006851708200001</v>
      </c>
      <c r="W33">
        <f t="shared" si="0"/>
        <v>5.2916173015606098</v>
      </c>
      <c r="X33">
        <f t="shared" si="0"/>
        <v>32.73186885535798</v>
      </c>
      <c r="Y33">
        <f t="shared" si="1"/>
        <v>27.440251553797371</v>
      </c>
    </row>
    <row r="34" spans="1:25" x14ac:dyDescent="0.2">
      <c r="A34">
        <v>5404270</v>
      </c>
      <c r="B34" t="s">
        <v>105</v>
      </c>
      <c r="C34" t="s">
        <v>106</v>
      </c>
      <c r="D34" t="s">
        <v>79</v>
      </c>
      <c r="E34">
        <v>1000001</v>
      </c>
      <c r="F34">
        <v>-34.1708</v>
      </c>
      <c r="G34">
        <v>140.27500000000001</v>
      </c>
      <c r="H34">
        <v>1001840</v>
      </c>
      <c r="I34">
        <v>-34.25</v>
      </c>
      <c r="J34">
        <v>140.75</v>
      </c>
      <c r="K34">
        <v>1</v>
      </c>
      <c r="L34">
        <v>306</v>
      </c>
      <c r="M34">
        <v>163.74076797399999</v>
      </c>
      <c r="N34">
        <v>5026.99123048</v>
      </c>
      <c r="O34">
        <v>4863.25046251</v>
      </c>
      <c r="P34">
        <v>0.117509588139</v>
      </c>
      <c r="Q34">
        <v>1.3808503304699999E-2</v>
      </c>
      <c r="R34">
        <v>6079.2739264600004</v>
      </c>
      <c r="S34">
        <v>4864.0240730400001</v>
      </c>
      <c r="T34">
        <v>-847.12999331399999</v>
      </c>
      <c r="U34">
        <v>-0.61371546673800004</v>
      </c>
      <c r="W34">
        <f t="shared" si="0"/>
        <v>5.1671552981386872</v>
      </c>
      <c r="X34">
        <f t="shared" si="0"/>
        <v>158.6363902629063</v>
      </c>
      <c r="Y34">
        <f t="shared" si="1"/>
        <v>153.46923496476762</v>
      </c>
    </row>
    <row r="35" spans="1:25" x14ac:dyDescent="0.2">
      <c r="A35">
        <v>1531700</v>
      </c>
      <c r="B35" t="s">
        <v>107</v>
      </c>
      <c r="C35" t="s">
        <v>108</v>
      </c>
      <c r="D35" t="s">
        <v>109</v>
      </c>
      <c r="E35">
        <v>394100</v>
      </c>
      <c r="F35">
        <v>6.2</v>
      </c>
      <c r="G35">
        <v>0.1</v>
      </c>
      <c r="H35">
        <v>401991</v>
      </c>
      <c r="I35">
        <v>6.25</v>
      </c>
      <c r="J35">
        <v>0.25</v>
      </c>
      <c r="K35">
        <v>1</v>
      </c>
      <c r="L35">
        <v>72</v>
      </c>
      <c r="M35">
        <v>833.125</v>
      </c>
      <c r="N35">
        <v>2426.33887439</v>
      </c>
      <c r="O35">
        <v>1593.21387439</v>
      </c>
      <c r="P35">
        <v>0.120703163648</v>
      </c>
      <c r="Q35">
        <v>1.45692537147E-2</v>
      </c>
      <c r="R35">
        <v>2594.1920002799998</v>
      </c>
      <c r="S35">
        <v>1630.58864042</v>
      </c>
      <c r="T35">
        <v>-67.7143925556</v>
      </c>
      <c r="U35">
        <v>-0.38699115979400001</v>
      </c>
      <c r="W35">
        <f t="shared" si="0"/>
        <v>26.29086397375</v>
      </c>
      <c r="X35">
        <f t="shared" si="0"/>
        <v>76.567796310048521</v>
      </c>
      <c r="Y35">
        <f t="shared" si="1"/>
        <v>50.276932336298522</v>
      </c>
    </row>
    <row r="36" spans="1:25" x14ac:dyDescent="0.2">
      <c r="A36">
        <v>3618000</v>
      </c>
      <c r="B36" t="s">
        <v>110</v>
      </c>
      <c r="C36" t="s">
        <v>111</v>
      </c>
      <c r="D36" t="s">
        <v>32</v>
      </c>
      <c r="E36">
        <v>2854286</v>
      </c>
      <c r="F36">
        <v>-3.0632999999999999</v>
      </c>
      <c r="G36">
        <v>-59.647799999999997</v>
      </c>
      <c r="H36">
        <v>2946190</v>
      </c>
      <c r="I36">
        <v>-3.25</v>
      </c>
      <c r="J36">
        <v>-59.75</v>
      </c>
      <c r="K36">
        <v>1</v>
      </c>
      <c r="L36">
        <v>375</v>
      </c>
      <c r="M36">
        <v>125168.105293</v>
      </c>
      <c r="N36">
        <v>127833.117646</v>
      </c>
      <c r="O36">
        <v>2665.0123524999999</v>
      </c>
      <c r="P36">
        <v>0.59103617007300002</v>
      </c>
      <c r="Q36">
        <v>0.34932375433500001</v>
      </c>
      <c r="R36">
        <v>38259.246178300004</v>
      </c>
      <c r="S36">
        <v>31118.813020199999</v>
      </c>
      <c r="T36">
        <v>-0.33971682176700002</v>
      </c>
      <c r="U36">
        <v>0.49567231960300001</v>
      </c>
      <c r="W36">
        <f t="shared" si="0"/>
        <v>3949.9206362914092</v>
      </c>
      <c r="X36">
        <f t="shared" si="0"/>
        <v>4034.0202339041161</v>
      </c>
      <c r="Y36">
        <f t="shared" si="1"/>
        <v>84.09959761270693</v>
      </c>
    </row>
    <row r="37" spans="1:25" x14ac:dyDescent="0.2">
      <c r="A37">
        <v>2911097</v>
      </c>
      <c r="B37" t="s">
        <v>112</v>
      </c>
      <c r="C37" t="s">
        <v>113</v>
      </c>
      <c r="D37" t="s">
        <v>65</v>
      </c>
      <c r="E37">
        <v>969000</v>
      </c>
      <c r="F37">
        <v>58.2</v>
      </c>
      <c r="G37">
        <v>68.23</v>
      </c>
      <c r="H37">
        <v>1009560</v>
      </c>
      <c r="I37">
        <v>58.25</v>
      </c>
      <c r="J37">
        <v>68.25</v>
      </c>
      <c r="K37">
        <v>1</v>
      </c>
      <c r="L37">
        <v>226</v>
      </c>
      <c r="M37">
        <v>2144.1956681400002</v>
      </c>
      <c r="N37">
        <v>3116.1784763800001</v>
      </c>
      <c r="O37">
        <v>971.98280824300002</v>
      </c>
      <c r="P37">
        <v>0.58008170169600004</v>
      </c>
      <c r="Q37">
        <v>0.336494780642</v>
      </c>
      <c r="R37">
        <v>2410.83401164</v>
      </c>
      <c r="S37">
        <v>1549.30340879</v>
      </c>
      <c r="T37">
        <v>-0.97457798911299998</v>
      </c>
      <c r="U37">
        <v>0.362080201682</v>
      </c>
      <c r="W37">
        <f t="shared" si="0"/>
        <v>67.664224029014548</v>
      </c>
      <c r="X37">
        <f t="shared" si="0"/>
        <v>98.337013581916409</v>
      </c>
      <c r="Y37">
        <f t="shared" si="1"/>
        <v>30.672789552901861</v>
      </c>
    </row>
    <row r="38" spans="1:25" x14ac:dyDescent="0.2">
      <c r="A38">
        <v>2916200</v>
      </c>
      <c r="B38" t="s">
        <v>114</v>
      </c>
      <c r="C38" t="s">
        <v>115</v>
      </c>
      <c r="D38" t="s">
        <v>82</v>
      </c>
      <c r="E38">
        <v>219000</v>
      </c>
      <c r="F38">
        <v>44.05</v>
      </c>
      <c r="G38">
        <v>67.05</v>
      </c>
      <c r="H38">
        <v>215892</v>
      </c>
      <c r="I38">
        <v>43.75</v>
      </c>
      <c r="J38">
        <v>67.25</v>
      </c>
      <c r="K38">
        <v>1</v>
      </c>
      <c r="L38">
        <v>96</v>
      </c>
      <c r="M38">
        <v>231.532541667</v>
      </c>
      <c r="N38">
        <v>1102.0446995100001</v>
      </c>
      <c r="O38">
        <v>870.51215784299995</v>
      </c>
      <c r="P38">
        <v>0.68056156309600002</v>
      </c>
      <c r="Q38">
        <v>0.46316404116400001</v>
      </c>
      <c r="R38">
        <v>1228.1319221900001</v>
      </c>
      <c r="S38">
        <v>870.51215784299995</v>
      </c>
      <c r="T38">
        <v>-43.649214916200002</v>
      </c>
      <c r="U38">
        <v>-0.17743126956700001</v>
      </c>
      <c r="W38">
        <f t="shared" si="0"/>
        <v>7.3064552839774359</v>
      </c>
      <c r="X38">
        <f t="shared" si="0"/>
        <v>34.777143031129306</v>
      </c>
      <c r="Y38">
        <f t="shared" si="1"/>
        <v>27.470687747151871</v>
      </c>
    </row>
    <row r="39" spans="1:25" x14ac:dyDescent="0.2">
      <c r="A39">
        <v>1147010</v>
      </c>
      <c r="B39" t="s">
        <v>116</v>
      </c>
      <c r="C39" t="s">
        <v>117</v>
      </c>
      <c r="D39" t="s">
        <v>118</v>
      </c>
      <c r="E39">
        <v>3475000</v>
      </c>
      <c r="F39">
        <v>-4.3</v>
      </c>
      <c r="G39">
        <v>15.3</v>
      </c>
      <c r="H39">
        <v>3614930</v>
      </c>
      <c r="I39">
        <v>-3.25</v>
      </c>
      <c r="J39">
        <v>16.25</v>
      </c>
      <c r="K39">
        <v>1</v>
      </c>
      <c r="L39">
        <v>384</v>
      </c>
      <c r="M39">
        <v>38798.300645800002</v>
      </c>
      <c r="N39">
        <v>65270.311920200002</v>
      </c>
      <c r="O39">
        <v>26472.011274299999</v>
      </c>
      <c r="P39">
        <v>0.45262132123100002</v>
      </c>
      <c r="Q39">
        <v>0.20486606043300001</v>
      </c>
      <c r="R39">
        <v>30743.850413700002</v>
      </c>
      <c r="S39">
        <v>26599.397892000001</v>
      </c>
      <c r="T39">
        <v>-9.6803013224099992</v>
      </c>
      <c r="U39">
        <v>0.17746596767200001</v>
      </c>
      <c r="W39">
        <f t="shared" si="0"/>
        <v>1224.3551024052629</v>
      </c>
      <c r="X39">
        <f t="shared" si="0"/>
        <v>2059.7304032626694</v>
      </c>
      <c r="Y39">
        <f t="shared" si="1"/>
        <v>835.3753008574065</v>
      </c>
    </row>
    <row r="40" spans="1:25" x14ac:dyDescent="0.2">
      <c r="A40">
        <v>1896501</v>
      </c>
      <c r="B40" t="s">
        <v>119</v>
      </c>
      <c r="C40" t="s">
        <v>120</v>
      </c>
      <c r="D40" t="s">
        <v>101</v>
      </c>
      <c r="E40">
        <v>416522</v>
      </c>
      <c r="F40">
        <v>-24.744444000000001</v>
      </c>
      <c r="G40">
        <v>33.543056</v>
      </c>
      <c r="H40">
        <v>418117</v>
      </c>
      <c r="I40">
        <v>-24.75</v>
      </c>
      <c r="J40">
        <v>33.25</v>
      </c>
      <c r="K40">
        <v>1</v>
      </c>
      <c r="L40">
        <v>84</v>
      </c>
      <c r="M40">
        <v>106.462297619</v>
      </c>
      <c r="N40">
        <v>818.77182097699995</v>
      </c>
      <c r="O40">
        <v>712.30952335799998</v>
      </c>
      <c r="P40">
        <v>0.72618315908099995</v>
      </c>
      <c r="Q40">
        <v>0.52734198053299997</v>
      </c>
      <c r="R40">
        <v>1041.0878781399999</v>
      </c>
      <c r="S40">
        <v>712.30952335799998</v>
      </c>
      <c r="T40">
        <v>-22.2837142588</v>
      </c>
      <c r="U40">
        <v>-0.18759098012799999</v>
      </c>
      <c r="W40">
        <f t="shared" si="0"/>
        <v>3.359622847752759</v>
      </c>
      <c r="X40">
        <f t="shared" si="0"/>
        <v>25.837921765456436</v>
      </c>
      <c r="Y40">
        <f t="shared" si="1"/>
        <v>22.478298917703675</v>
      </c>
    </row>
    <row r="41" spans="1:25" x14ac:dyDescent="0.2">
      <c r="A41">
        <v>2912600</v>
      </c>
      <c r="B41" t="s">
        <v>121</v>
      </c>
      <c r="C41" t="s">
        <v>122</v>
      </c>
      <c r="D41" t="s">
        <v>65</v>
      </c>
      <c r="E41">
        <v>2949998</v>
      </c>
      <c r="F41">
        <v>66.569999999999993</v>
      </c>
      <c r="G41">
        <v>66.53</v>
      </c>
      <c r="H41">
        <v>2471340</v>
      </c>
      <c r="I41">
        <v>66.75</v>
      </c>
      <c r="J41">
        <v>67.75</v>
      </c>
      <c r="K41">
        <v>1</v>
      </c>
      <c r="L41">
        <v>372</v>
      </c>
      <c r="M41">
        <v>13054.618470400001</v>
      </c>
      <c r="N41">
        <v>12358.4836744</v>
      </c>
      <c r="O41">
        <v>-696.13479602200005</v>
      </c>
      <c r="P41">
        <v>0.64135042211000004</v>
      </c>
      <c r="Q41">
        <v>0.41133036394099998</v>
      </c>
      <c r="R41">
        <v>8725.6496829000007</v>
      </c>
      <c r="S41">
        <v>5391.9202498599998</v>
      </c>
      <c r="T41">
        <v>0.32933600474300001</v>
      </c>
      <c r="U41">
        <v>0.62672479796699998</v>
      </c>
      <c r="W41">
        <f t="shared" si="0"/>
        <v>411.96362902864598</v>
      </c>
      <c r="X41">
        <f t="shared" si="0"/>
        <v>389.99575478524889</v>
      </c>
      <c r="Y41">
        <f t="shared" si="1"/>
        <v>-21.967874243397091</v>
      </c>
    </row>
    <row r="42" spans="1:25" x14ac:dyDescent="0.2">
      <c r="A42">
        <v>3651805</v>
      </c>
      <c r="B42" t="s">
        <v>123</v>
      </c>
      <c r="C42" t="s">
        <v>124</v>
      </c>
      <c r="D42" t="s">
        <v>32</v>
      </c>
      <c r="E42">
        <v>202000</v>
      </c>
      <c r="F42">
        <v>-14.757199999999999</v>
      </c>
      <c r="G42">
        <v>-43.932200000000002</v>
      </c>
      <c r="H42">
        <v>203432</v>
      </c>
      <c r="I42">
        <v>-15.75</v>
      </c>
      <c r="J42">
        <v>-44.25</v>
      </c>
      <c r="K42">
        <v>1</v>
      </c>
      <c r="L42">
        <v>375</v>
      </c>
      <c r="M42">
        <v>2098.19867733</v>
      </c>
      <c r="N42">
        <v>3905.1970100899998</v>
      </c>
      <c r="O42">
        <v>1806.99833276</v>
      </c>
      <c r="P42">
        <v>0.79867218587300004</v>
      </c>
      <c r="Q42">
        <v>0.637877260487</v>
      </c>
      <c r="R42">
        <v>3412.9252120400001</v>
      </c>
      <c r="S42">
        <v>1854.34712838</v>
      </c>
      <c r="T42">
        <v>-3.6983547669600001</v>
      </c>
      <c r="U42">
        <v>0.211627079351</v>
      </c>
      <c r="W42">
        <f t="shared" si="0"/>
        <v>66.212700393800688</v>
      </c>
      <c r="X42">
        <f t="shared" si="0"/>
        <v>123.23601306283138</v>
      </c>
      <c r="Y42">
        <f t="shared" si="1"/>
        <v>57.023312669030688</v>
      </c>
    </row>
    <row r="43" spans="1:25" x14ac:dyDescent="0.2">
      <c r="A43">
        <v>2909150</v>
      </c>
      <c r="B43" t="s">
        <v>125</v>
      </c>
      <c r="C43" t="s">
        <v>126</v>
      </c>
      <c r="D43" t="s">
        <v>65</v>
      </c>
      <c r="E43">
        <v>2440000</v>
      </c>
      <c r="F43">
        <v>67.48</v>
      </c>
      <c r="G43">
        <v>86.5</v>
      </c>
      <c r="H43">
        <v>2440630</v>
      </c>
      <c r="I43">
        <v>66.25</v>
      </c>
      <c r="J43">
        <v>87.25</v>
      </c>
      <c r="K43">
        <v>1</v>
      </c>
      <c r="L43">
        <v>252</v>
      </c>
      <c r="M43">
        <v>18815.757198399999</v>
      </c>
      <c r="N43">
        <v>12556.8841969</v>
      </c>
      <c r="O43">
        <v>-6258.8730014800003</v>
      </c>
      <c r="P43">
        <v>0.67885322124000003</v>
      </c>
      <c r="Q43">
        <v>0.46084169598699998</v>
      </c>
      <c r="R43">
        <v>16666.1596374</v>
      </c>
      <c r="S43">
        <v>7991.4553517100003</v>
      </c>
      <c r="T43">
        <v>0.29099317074699999</v>
      </c>
      <c r="U43">
        <v>-0.53166774249299997</v>
      </c>
      <c r="W43">
        <f t="shared" si="0"/>
        <v>593.76745754387605</v>
      </c>
      <c r="X43">
        <f t="shared" si="0"/>
        <v>396.25666539214274</v>
      </c>
      <c r="Y43">
        <f t="shared" si="1"/>
        <v>-197.51079215173331</v>
      </c>
    </row>
    <row r="44" spans="1:25" x14ac:dyDescent="0.2">
      <c r="A44">
        <v>4213551</v>
      </c>
      <c r="B44" t="s">
        <v>127</v>
      </c>
      <c r="C44" t="s">
        <v>128</v>
      </c>
      <c r="D44" t="s">
        <v>29</v>
      </c>
      <c r="E44">
        <v>364000</v>
      </c>
      <c r="F44">
        <v>53.163899999999998</v>
      </c>
      <c r="G44">
        <v>-99.3489</v>
      </c>
      <c r="H44">
        <v>359908</v>
      </c>
      <c r="I44">
        <v>53.25</v>
      </c>
      <c r="J44">
        <v>-100.25</v>
      </c>
      <c r="K44">
        <v>1</v>
      </c>
      <c r="L44">
        <v>360</v>
      </c>
      <c r="M44">
        <v>534.25205000000005</v>
      </c>
      <c r="N44">
        <v>1464.5721296500001</v>
      </c>
      <c r="O44">
        <v>930.320079652</v>
      </c>
      <c r="P44">
        <v>-0.110966954184</v>
      </c>
      <c r="Q44">
        <v>1.2313664920900001E-2</v>
      </c>
      <c r="R44">
        <v>1768.8434993400001</v>
      </c>
      <c r="S44">
        <v>1265.8151155600001</v>
      </c>
      <c r="T44">
        <v>-35.5284104208</v>
      </c>
      <c r="U44">
        <v>-0.50777094428699998</v>
      </c>
      <c r="W44">
        <f t="shared" si="0"/>
        <v>16.859352407198301</v>
      </c>
      <c r="X44">
        <f t="shared" si="0"/>
        <v>46.217394317027455</v>
      </c>
      <c r="Y44">
        <f t="shared" si="1"/>
        <v>29.358041909829154</v>
      </c>
    </row>
    <row r="45" spans="1:25" x14ac:dyDescent="0.2">
      <c r="A45">
        <v>2998510</v>
      </c>
      <c r="B45" t="s">
        <v>129</v>
      </c>
      <c r="C45" t="s">
        <v>130</v>
      </c>
      <c r="D45" t="s">
        <v>65</v>
      </c>
      <c r="E45">
        <v>526000</v>
      </c>
      <c r="F45">
        <v>68.73</v>
      </c>
      <c r="G45">
        <v>158.72</v>
      </c>
      <c r="H45">
        <v>540757</v>
      </c>
      <c r="I45">
        <v>68.75</v>
      </c>
      <c r="J45">
        <v>158.75</v>
      </c>
      <c r="K45">
        <v>1</v>
      </c>
      <c r="L45">
        <v>324</v>
      </c>
      <c r="M45">
        <v>3257.2739320999999</v>
      </c>
      <c r="N45">
        <v>2671.6981123</v>
      </c>
      <c r="O45">
        <v>-585.57581979899999</v>
      </c>
      <c r="P45">
        <v>0.88718330264900003</v>
      </c>
      <c r="Q45">
        <v>0.78709421249900002</v>
      </c>
      <c r="R45">
        <v>3044.7059867299999</v>
      </c>
      <c r="S45">
        <v>1892.9399290199999</v>
      </c>
      <c r="T45">
        <v>0.54173757011599999</v>
      </c>
      <c r="U45">
        <v>-0.46430272130900002</v>
      </c>
      <c r="W45">
        <f t="shared" si="0"/>
        <v>102.78955243700872</v>
      </c>
      <c r="X45">
        <f t="shared" si="0"/>
        <v>84.310579624190794</v>
      </c>
      <c r="Y45">
        <f t="shared" si="1"/>
        <v>-18.478972812817929</v>
      </c>
    </row>
    <row r="47" spans="1:25" x14ac:dyDescent="0.2">
      <c r="Y47">
        <f>SUM(Y2:Y45)</f>
        <v>2470.9404336514185</v>
      </c>
    </row>
    <row r="48" spans="1:25" x14ac:dyDescent="0.2">
      <c r="W48">
        <f>SUM(W2:W45)</f>
        <v>13147.011876666249</v>
      </c>
      <c r="X48">
        <f>SUM(X2:X45)</f>
        <v>15617.952310317665</v>
      </c>
      <c r="Y48">
        <f>X48-W48</f>
        <v>2470.9404336514162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8"/>
  <sheetViews>
    <sheetView topLeftCell="I9" workbookViewId="0">
      <selection activeCell="T49" sqref="T49"/>
    </sheetView>
  </sheetViews>
  <sheetFormatPr baseColWidth="10" defaultRowHeight="16" x14ac:dyDescent="0.2"/>
  <cols>
    <col min="1" max="1" width="12" bestFit="1" customWidth="1"/>
    <col min="2" max="2" width="29.33203125" bestFit="1" customWidth="1"/>
    <col min="3" max="3" width="36.33203125" bestFit="1" customWidth="1"/>
    <col min="4" max="4" width="12.33203125" bestFit="1" customWidth="1"/>
    <col min="5" max="5" width="26" bestFit="1" customWidth="1"/>
    <col min="6" max="6" width="24.6640625" bestFit="1" customWidth="1"/>
    <col min="7" max="7" width="26" bestFit="1" customWidth="1"/>
    <col min="8" max="8" width="27.5" bestFit="1" customWidth="1"/>
    <col min="9" max="9" width="26.1640625" bestFit="1" customWidth="1"/>
    <col min="10" max="10" width="27.6640625" bestFit="1" customWidth="1"/>
    <col min="11" max="11" width="15" bestFit="1" customWidth="1"/>
    <col min="12" max="12" width="18.83203125" bestFit="1" customWidth="1"/>
    <col min="13" max="13" width="18.1640625" bestFit="1" customWidth="1"/>
    <col min="14" max="14" width="13.6640625" bestFit="1" customWidth="1"/>
    <col min="15" max="16" width="12.6640625" bestFit="1" customWidth="1"/>
    <col min="17" max="19" width="12.1640625" bestFit="1" customWidth="1"/>
    <col min="20" max="21" width="12.6640625" bestFit="1" customWidth="1"/>
  </cols>
  <sheetData>
    <row r="1" spans="1:2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132</v>
      </c>
      <c r="N1" t="s">
        <v>133</v>
      </c>
      <c r="O1" t="s">
        <v>12</v>
      </c>
      <c r="P1" t="s">
        <v>13</v>
      </c>
      <c r="Q1" t="s">
        <v>14</v>
      </c>
      <c r="R1" t="s">
        <v>15</v>
      </c>
      <c r="S1" t="s">
        <v>16</v>
      </c>
      <c r="T1" t="s">
        <v>17</v>
      </c>
      <c r="U1" t="s">
        <v>131</v>
      </c>
      <c r="W1" t="s">
        <v>135</v>
      </c>
      <c r="X1" t="s">
        <v>136</v>
      </c>
      <c r="Y1" t="s">
        <v>137</v>
      </c>
    </row>
    <row r="2" spans="1:25" x14ac:dyDescent="0.2">
      <c r="A2">
        <v>1812500</v>
      </c>
      <c r="B2" t="s">
        <v>18</v>
      </c>
      <c r="C2" t="s">
        <v>19</v>
      </c>
      <c r="D2" t="s">
        <v>20</v>
      </c>
      <c r="E2">
        <v>218000</v>
      </c>
      <c r="F2">
        <v>14.9</v>
      </c>
      <c r="G2">
        <v>-12.45</v>
      </c>
      <c r="H2">
        <v>222569</v>
      </c>
      <c r="I2">
        <v>14.75</v>
      </c>
      <c r="J2">
        <v>-12.25</v>
      </c>
      <c r="K2">
        <v>1</v>
      </c>
      <c r="L2">
        <v>88</v>
      </c>
      <c r="M2">
        <v>315.09090909100001</v>
      </c>
      <c r="N2">
        <v>1191.2985756600001</v>
      </c>
      <c r="O2">
        <v>876.20766657000001</v>
      </c>
      <c r="P2">
        <v>0.890845484731</v>
      </c>
      <c r="Q2">
        <v>0.79360567766500001</v>
      </c>
      <c r="R2">
        <v>1065.4919252100001</v>
      </c>
      <c r="S2">
        <v>876.20766657000001</v>
      </c>
      <c r="T2">
        <v>-3.0599970491800002</v>
      </c>
      <c r="U2">
        <v>0.11199740255399999</v>
      </c>
      <c r="W2">
        <f>M2*0.031556926</f>
        <v>9.943300501457415</v>
      </c>
      <c r="X2">
        <f>N2*0.031556926</f>
        <v>37.593720996008024</v>
      </c>
      <c r="Y2">
        <f>X2-W2</f>
        <v>27.650420494550609</v>
      </c>
    </row>
    <row r="3" spans="1:25" x14ac:dyDescent="0.2">
      <c r="A3">
        <v>6435060</v>
      </c>
      <c r="B3" t="s">
        <v>21</v>
      </c>
      <c r="C3" t="s">
        <v>22</v>
      </c>
      <c r="D3" t="s">
        <v>23</v>
      </c>
      <c r="E3">
        <v>160800</v>
      </c>
      <c r="F3">
        <v>51.84</v>
      </c>
      <c r="G3">
        <v>6.11</v>
      </c>
      <c r="H3">
        <v>161975</v>
      </c>
      <c r="I3">
        <v>51.75</v>
      </c>
      <c r="J3">
        <v>6.25</v>
      </c>
      <c r="K3">
        <v>1</v>
      </c>
      <c r="L3">
        <v>216</v>
      </c>
      <c r="M3">
        <v>2364.6349074099999</v>
      </c>
      <c r="N3">
        <v>2458.3402356699999</v>
      </c>
      <c r="O3">
        <v>93.705328267400006</v>
      </c>
      <c r="P3">
        <v>0.542614137951</v>
      </c>
      <c r="Q3">
        <v>0.294430102704</v>
      </c>
      <c r="R3">
        <v>921.92703956299999</v>
      </c>
      <c r="S3">
        <v>715.96928359399999</v>
      </c>
      <c r="T3">
        <v>0.16152410256899999</v>
      </c>
      <c r="U3">
        <v>0.52630166656699995</v>
      </c>
      <c r="W3">
        <f t="shared" ref="W3:X45" si="0">M3*0.031556926</f>
        <v>74.620608790154222</v>
      </c>
      <c r="X3">
        <f t="shared" si="0"/>
        <v>77.577660899860746</v>
      </c>
      <c r="Y3">
        <f t="shared" ref="Y3:Y45" si="1">X3-W3</f>
        <v>2.9570521097065239</v>
      </c>
    </row>
    <row r="4" spans="1:25" x14ac:dyDescent="0.2">
      <c r="A4">
        <v>2651100</v>
      </c>
      <c r="B4" t="s">
        <v>24</v>
      </c>
      <c r="C4" t="s">
        <v>25</v>
      </c>
      <c r="D4" t="s">
        <v>26</v>
      </c>
      <c r="E4">
        <v>636130</v>
      </c>
      <c r="F4">
        <v>25.18</v>
      </c>
      <c r="G4">
        <v>89.67</v>
      </c>
      <c r="H4">
        <v>526096</v>
      </c>
      <c r="I4">
        <v>24.25</v>
      </c>
      <c r="J4">
        <v>89.75</v>
      </c>
      <c r="K4">
        <v>1</v>
      </c>
      <c r="L4">
        <v>84</v>
      </c>
      <c r="M4">
        <v>22848.976190500001</v>
      </c>
      <c r="N4">
        <v>17334.7864758</v>
      </c>
      <c r="O4">
        <v>-5514.1897147</v>
      </c>
      <c r="P4">
        <v>0.94858314856899995</v>
      </c>
      <c r="Q4">
        <v>0.89980998975000004</v>
      </c>
      <c r="R4">
        <v>8735.7665025400001</v>
      </c>
      <c r="S4">
        <v>5912.7593064100001</v>
      </c>
      <c r="T4">
        <v>0.765838171806</v>
      </c>
      <c r="U4">
        <v>0.53239763550600006</v>
      </c>
      <c r="W4">
        <f t="shared" si="0"/>
        <v>721.04345081937038</v>
      </c>
      <c r="X4">
        <f t="shared" si="0"/>
        <v>547.03257404262138</v>
      </c>
      <c r="Y4">
        <f t="shared" si="1"/>
        <v>-174.010876776749</v>
      </c>
    </row>
    <row r="5" spans="1:25" x14ac:dyDescent="0.2">
      <c r="A5">
        <v>4208025</v>
      </c>
      <c r="B5" t="s">
        <v>27</v>
      </c>
      <c r="C5" t="s">
        <v>28</v>
      </c>
      <c r="D5" t="s">
        <v>29</v>
      </c>
      <c r="E5">
        <v>1660000</v>
      </c>
      <c r="F5">
        <v>67.458336000000003</v>
      </c>
      <c r="G5">
        <v>-133.74472</v>
      </c>
      <c r="H5">
        <v>1665430</v>
      </c>
      <c r="I5">
        <v>67.25</v>
      </c>
      <c r="J5">
        <v>-132.75</v>
      </c>
      <c r="K5">
        <v>1</v>
      </c>
      <c r="L5">
        <v>216</v>
      </c>
      <c r="M5">
        <v>8731.7129629600004</v>
      </c>
      <c r="N5">
        <v>5365.2546256699998</v>
      </c>
      <c r="O5">
        <v>-3366.4583372900001</v>
      </c>
      <c r="P5">
        <v>0.88797494078399997</v>
      </c>
      <c r="Q5">
        <v>0.78849949545999998</v>
      </c>
      <c r="R5">
        <v>4923.5918233100001</v>
      </c>
      <c r="S5">
        <v>3463.6978030700002</v>
      </c>
      <c r="T5">
        <v>0.34217718521200002</v>
      </c>
      <c r="U5">
        <v>-0.13582066846999999</v>
      </c>
      <c r="W5">
        <f t="shared" si="0"/>
        <v>275.54601982536946</v>
      </c>
      <c r="X5">
        <f t="shared" si="0"/>
        <v>169.31094319342589</v>
      </c>
      <c r="Y5">
        <f t="shared" si="1"/>
        <v>-106.23507663194357</v>
      </c>
    </row>
    <row r="6" spans="1:25" x14ac:dyDescent="0.2">
      <c r="A6">
        <v>3649950</v>
      </c>
      <c r="B6" t="s">
        <v>30</v>
      </c>
      <c r="C6" t="s">
        <v>31</v>
      </c>
      <c r="D6" t="s">
        <v>32</v>
      </c>
      <c r="E6">
        <v>742300</v>
      </c>
      <c r="F6">
        <v>-3.7577799999999999</v>
      </c>
      <c r="G6">
        <v>-49.653329999999997</v>
      </c>
      <c r="H6">
        <v>748796</v>
      </c>
      <c r="I6">
        <v>-4.75</v>
      </c>
      <c r="J6">
        <v>-49.25</v>
      </c>
      <c r="K6">
        <v>1</v>
      </c>
      <c r="L6">
        <v>224</v>
      </c>
      <c r="M6">
        <v>11344.1163125</v>
      </c>
      <c r="N6">
        <v>20601.8753597</v>
      </c>
      <c r="O6">
        <v>9257.7590471700005</v>
      </c>
      <c r="P6">
        <v>0.81340763738499999</v>
      </c>
      <c r="Q6">
        <v>0.66163198455600003</v>
      </c>
      <c r="R6">
        <v>15158.996105099999</v>
      </c>
      <c r="S6">
        <v>9719.7344775199999</v>
      </c>
      <c r="T6">
        <v>-1.7852933677</v>
      </c>
      <c r="U6">
        <v>0.302320945171</v>
      </c>
      <c r="W6">
        <f t="shared" si="0"/>
        <v>357.98543900895538</v>
      </c>
      <c r="X6">
        <f t="shared" si="0"/>
        <v>650.1318561872763</v>
      </c>
      <c r="Y6">
        <f t="shared" si="1"/>
        <v>292.14641717832092</v>
      </c>
    </row>
    <row r="7" spans="1:25" x14ac:dyDescent="0.2">
      <c r="A7">
        <v>3206720</v>
      </c>
      <c r="B7" t="s">
        <v>33</v>
      </c>
      <c r="C7" t="s">
        <v>34</v>
      </c>
      <c r="D7" t="s">
        <v>35</v>
      </c>
      <c r="E7">
        <v>836000</v>
      </c>
      <c r="F7">
        <v>8.15</v>
      </c>
      <c r="G7">
        <v>-63.6</v>
      </c>
      <c r="H7">
        <v>838059</v>
      </c>
      <c r="I7">
        <v>8.25</v>
      </c>
      <c r="J7">
        <v>-63.75</v>
      </c>
      <c r="K7">
        <v>1</v>
      </c>
      <c r="L7">
        <v>132</v>
      </c>
      <c r="M7">
        <v>32719.8781667</v>
      </c>
      <c r="N7">
        <v>39838.359234399999</v>
      </c>
      <c r="O7">
        <v>7118.4810677699998</v>
      </c>
      <c r="P7">
        <v>0.79426475515899997</v>
      </c>
      <c r="Q7">
        <v>0.63085650128799997</v>
      </c>
      <c r="R7">
        <v>16147.859962</v>
      </c>
      <c r="S7">
        <v>11484.5560663</v>
      </c>
      <c r="T7">
        <v>0.45387125104600001</v>
      </c>
      <c r="U7">
        <v>0.72160367081300003</v>
      </c>
      <c r="W7">
        <f t="shared" si="0"/>
        <v>1032.5387740355675</v>
      </c>
      <c r="X7">
        <f t="shared" si="0"/>
        <v>1257.1761543213775</v>
      </c>
      <c r="Y7">
        <f t="shared" si="1"/>
        <v>224.63738028580997</v>
      </c>
    </row>
    <row r="8" spans="1:25" x14ac:dyDescent="0.2">
      <c r="A8">
        <v>4103200</v>
      </c>
      <c r="B8" t="s">
        <v>36</v>
      </c>
      <c r="C8" t="s">
        <v>37</v>
      </c>
      <c r="D8" t="s">
        <v>38</v>
      </c>
      <c r="E8">
        <v>831390</v>
      </c>
      <c r="F8">
        <v>61.933700000000002</v>
      </c>
      <c r="G8">
        <v>-162.88290000000001</v>
      </c>
      <c r="H8">
        <v>825250</v>
      </c>
      <c r="I8">
        <v>62.75</v>
      </c>
      <c r="J8">
        <v>-163.75</v>
      </c>
      <c r="K8">
        <v>1</v>
      </c>
      <c r="L8">
        <v>330</v>
      </c>
      <c r="M8">
        <v>6583.8385484800001</v>
      </c>
      <c r="N8">
        <v>1912.60507914</v>
      </c>
      <c r="O8">
        <v>-4671.2334693399998</v>
      </c>
      <c r="P8">
        <v>0.73112126825299995</v>
      </c>
      <c r="Q8">
        <v>0.53453830889200005</v>
      </c>
      <c r="R8">
        <v>6484.7245875600001</v>
      </c>
      <c r="S8">
        <v>4682.8562242300004</v>
      </c>
      <c r="T8">
        <v>-0.47933781277900001</v>
      </c>
      <c r="U8">
        <v>-3.0802487939600001</v>
      </c>
      <c r="W8">
        <f t="shared" si="0"/>
        <v>207.76570587033078</v>
      </c>
      <c r="X8">
        <f t="shared" si="0"/>
        <v>60.35593694964512</v>
      </c>
      <c r="Y8">
        <f t="shared" si="1"/>
        <v>-147.40976892068565</v>
      </c>
    </row>
    <row r="9" spans="1:25" x14ac:dyDescent="0.2">
      <c r="A9">
        <v>2181900</v>
      </c>
      <c r="B9" t="s">
        <v>39</v>
      </c>
      <c r="C9" t="s">
        <v>40</v>
      </c>
      <c r="D9" t="s">
        <v>41</v>
      </c>
      <c r="E9">
        <v>1705383</v>
      </c>
      <c r="F9">
        <v>30.77</v>
      </c>
      <c r="G9">
        <v>117.62</v>
      </c>
      <c r="H9">
        <v>1709530</v>
      </c>
      <c r="I9">
        <v>31.25</v>
      </c>
      <c r="J9">
        <v>117.75</v>
      </c>
      <c r="K9">
        <v>1</v>
      </c>
      <c r="L9">
        <v>12</v>
      </c>
      <c r="M9">
        <v>25012.263166699999</v>
      </c>
      <c r="N9">
        <v>26424.383463499998</v>
      </c>
      <c r="O9">
        <v>1412.1202968699999</v>
      </c>
      <c r="P9">
        <v>0.95183088582700004</v>
      </c>
      <c r="Q9">
        <v>0.90598203521499998</v>
      </c>
      <c r="R9">
        <v>4321.75048032</v>
      </c>
      <c r="S9">
        <v>3251.3028333299999</v>
      </c>
      <c r="T9">
        <v>0.86723769888699997</v>
      </c>
      <c r="U9">
        <v>0.878471117578</v>
      </c>
      <c r="W9">
        <f t="shared" si="0"/>
        <v>789.31013784407753</v>
      </c>
      <c r="X9">
        <f t="shared" si="0"/>
        <v>833.87231355329311</v>
      </c>
      <c r="Y9">
        <f t="shared" si="1"/>
        <v>44.56217570921558</v>
      </c>
    </row>
    <row r="10" spans="1:25" x14ac:dyDescent="0.2">
      <c r="A10">
        <v>2856900</v>
      </c>
      <c r="B10" t="s">
        <v>42</v>
      </c>
      <c r="C10" t="s">
        <v>43</v>
      </c>
      <c r="D10" t="s">
        <v>44</v>
      </c>
      <c r="E10">
        <v>299320</v>
      </c>
      <c r="F10">
        <v>16.920000000000002</v>
      </c>
      <c r="G10">
        <v>81.78</v>
      </c>
      <c r="H10">
        <v>303518</v>
      </c>
      <c r="I10">
        <v>17.75</v>
      </c>
      <c r="J10">
        <v>81.25</v>
      </c>
      <c r="K10">
        <v>1</v>
      </c>
      <c r="L10">
        <v>12</v>
      </c>
      <c r="M10">
        <v>2171.25</v>
      </c>
      <c r="N10">
        <v>6121.6902415000004</v>
      </c>
      <c r="O10">
        <v>3950.4402415</v>
      </c>
      <c r="P10">
        <v>0.86326296784800005</v>
      </c>
      <c r="Q10">
        <v>0.74522295165700003</v>
      </c>
      <c r="R10">
        <v>5704.4887007200005</v>
      </c>
      <c r="S10">
        <v>3992.2168121300001</v>
      </c>
      <c r="T10">
        <v>-2.1680098730999999</v>
      </c>
      <c r="U10">
        <v>0.165739574202</v>
      </c>
      <c r="W10">
        <f t="shared" si="0"/>
        <v>68.517975577499996</v>
      </c>
      <c r="X10">
        <f t="shared" si="0"/>
        <v>193.18172594593764</v>
      </c>
      <c r="Y10">
        <f t="shared" si="1"/>
        <v>124.66375036843765</v>
      </c>
    </row>
    <row r="11" spans="1:25" x14ac:dyDescent="0.2">
      <c r="A11">
        <v>4115200</v>
      </c>
      <c r="B11" t="s">
        <v>45</v>
      </c>
      <c r="C11" t="s">
        <v>46</v>
      </c>
      <c r="D11" t="s">
        <v>38</v>
      </c>
      <c r="E11">
        <v>613830</v>
      </c>
      <c r="F11">
        <v>45.607300000000002</v>
      </c>
      <c r="G11">
        <v>-121.1734</v>
      </c>
      <c r="H11">
        <v>617860</v>
      </c>
      <c r="I11">
        <v>45.75</v>
      </c>
      <c r="J11">
        <v>-121.25</v>
      </c>
      <c r="K11">
        <v>1</v>
      </c>
      <c r="L11">
        <v>384</v>
      </c>
      <c r="M11">
        <v>4960.5063229199995</v>
      </c>
      <c r="N11">
        <v>3723.7812692299999</v>
      </c>
      <c r="O11">
        <v>-1236.72505368</v>
      </c>
      <c r="P11">
        <v>0.74610432887199996</v>
      </c>
      <c r="Q11">
        <v>0.556671669561</v>
      </c>
      <c r="R11">
        <v>2018.2176653399999</v>
      </c>
      <c r="S11">
        <v>1640.9980167599999</v>
      </c>
      <c r="T11">
        <v>-5.4642896726199999E-2</v>
      </c>
      <c r="U11">
        <v>0.54733099699599996</v>
      </c>
      <c r="W11">
        <f t="shared" si="0"/>
        <v>156.53833095491854</v>
      </c>
      <c r="X11">
        <f t="shared" si="0"/>
        <v>117.51108995327718</v>
      </c>
      <c r="Y11">
        <f t="shared" si="1"/>
        <v>-39.027241001641357</v>
      </c>
    </row>
    <row r="12" spans="1:25" x14ac:dyDescent="0.2">
      <c r="A12">
        <v>2335950</v>
      </c>
      <c r="B12" t="s">
        <v>47</v>
      </c>
      <c r="C12" t="s">
        <v>48</v>
      </c>
      <c r="D12" t="s">
        <v>49</v>
      </c>
      <c r="E12">
        <v>832418</v>
      </c>
      <c r="F12">
        <v>25.37</v>
      </c>
      <c r="G12">
        <v>68.37</v>
      </c>
      <c r="H12">
        <v>835154</v>
      </c>
      <c r="I12">
        <v>24.75</v>
      </c>
      <c r="J12">
        <v>68.25</v>
      </c>
      <c r="K12">
        <v>1</v>
      </c>
      <c r="L12">
        <v>12</v>
      </c>
      <c r="M12">
        <v>1666.41666667</v>
      </c>
      <c r="N12">
        <v>5002.4807942699999</v>
      </c>
      <c r="O12">
        <v>3336.0641276000001</v>
      </c>
      <c r="P12">
        <v>0.73297335535599994</v>
      </c>
      <c r="Q12">
        <v>0.53724993966199996</v>
      </c>
      <c r="R12">
        <v>3633.3599863700001</v>
      </c>
      <c r="S12">
        <v>3336.0641276000001</v>
      </c>
      <c r="T12">
        <v>-2.8038547393700002</v>
      </c>
      <c r="U12">
        <v>0.27597606170700001</v>
      </c>
      <c r="W12">
        <f t="shared" si="0"/>
        <v>52.586987435271858</v>
      </c>
      <c r="X12">
        <f t="shared" si="0"/>
        <v>157.8629162411996</v>
      </c>
      <c r="Y12">
        <f t="shared" si="1"/>
        <v>105.27592880592775</v>
      </c>
    </row>
    <row r="13" spans="1:25" x14ac:dyDescent="0.2">
      <c r="A13">
        <v>1537100</v>
      </c>
      <c r="B13" t="s">
        <v>50</v>
      </c>
      <c r="C13" t="s">
        <v>51</v>
      </c>
      <c r="D13" t="s">
        <v>52</v>
      </c>
      <c r="E13">
        <v>600000</v>
      </c>
      <c r="F13">
        <v>12.12</v>
      </c>
      <c r="G13">
        <v>15.03</v>
      </c>
      <c r="H13">
        <v>604180</v>
      </c>
      <c r="I13">
        <v>11.75</v>
      </c>
      <c r="J13">
        <v>15.25</v>
      </c>
      <c r="K13">
        <v>1</v>
      </c>
      <c r="L13">
        <v>115</v>
      </c>
      <c r="M13">
        <v>480.58260869600002</v>
      </c>
      <c r="N13">
        <v>4568.5039089000002</v>
      </c>
      <c r="O13">
        <v>4087.92130021</v>
      </c>
      <c r="P13">
        <v>0.43903432915200002</v>
      </c>
      <c r="Q13">
        <v>0.192751142174</v>
      </c>
      <c r="R13">
        <v>6024.6970256799996</v>
      </c>
      <c r="S13">
        <v>4093.6266415800001</v>
      </c>
      <c r="T13">
        <v>-95.627414978199994</v>
      </c>
      <c r="U13">
        <v>-0.36734282194099999</v>
      </c>
      <c r="W13">
        <f t="shared" si="0"/>
        <v>15.165709819506629</v>
      </c>
      <c r="X13">
        <f t="shared" si="0"/>
        <v>144.16793978386804</v>
      </c>
      <c r="Y13">
        <f t="shared" si="1"/>
        <v>129.00222996436142</v>
      </c>
    </row>
    <row r="14" spans="1:25" x14ac:dyDescent="0.2">
      <c r="A14">
        <v>4152050</v>
      </c>
      <c r="B14" t="s">
        <v>53</v>
      </c>
      <c r="C14" t="s">
        <v>54</v>
      </c>
      <c r="D14" t="s">
        <v>38</v>
      </c>
      <c r="E14">
        <v>618715</v>
      </c>
      <c r="F14">
        <v>32.731699999999996</v>
      </c>
      <c r="G14">
        <v>-114.6319</v>
      </c>
      <c r="H14">
        <v>628266</v>
      </c>
      <c r="I14">
        <v>32.75</v>
      </c>
      <c r="J14">
        <v>-114.75</v>
      </c>
      <c r="K14">
        <v>1</v>
      </c>
      <c r="L14">
        <v>384</v>
      </c>
      <c r="M14">
        <v>79.164111979200001</v>
      </c>
      <c r="N14">
        <v>1169.47891652</v>
      </c>
      <c r="O14">
        <v>1090.3148045400001</v>
      </c>
      <c r="P14">
        <v>0.17088838922399999</v>
      </c>
      <c r="Q14">
        <v>2.92028415716E-2</v>
      </c>
      <c r="R14">
        <v>1451.27752631</v>
      </c>
      <c r="S14">
        <v>1096.3337873099999</v>
      </c>
      <c r="T14">
        <v>-144.880596572</v>
      </c>
      <c r="U14">
        <v>-0.52461376717399999</v>
      </c>
      <c r="W14">
        <f t="shared" si="0"/>
        <v>2.4981760235833277</v>
      </c>
      <c r="X14">
        <f t="shared" si="0"/>
        <v>36.905159627181817</v>
      </c>
      <c r="Y14">
        <f t="shared" si="1"/>
        <v>34.406983603598491</v>
      </c>
    </row>
    <row r="15" spans="1:25" x14ac:dyDescent="0.2">
      <c r="A15">
        <v>6980802</v>
      </c>
      <c r="B15" t="s">
        <v>55</v>
      </c>
      <c r="C15" t="s">
        <v>56</v>
      </c>
      <c r="D15" t="s">
        <v>57</v>
      </c>
      <c r="E15">
        <v>482000</v>
      </c>
      <c r="F15">
        <v>46.77</v>
      </c>
      <c r="G15">
        <v>33.18</v>
      </c>
      <c r="H15">
        <v>486298</v>
      </c>
      <c r="I15">
        <v>47.25</v>
      </c>
      <c r="J15">
        <v>34.25</v>
      </c>
      <c r="K15">
        <v>1</v>
      </c>
      <c r="L15">
        <v>120</v>
      </c>
      <c r="M15">
        <v>1422.2031083300001</v>
      </c>
      <c r="N15">
        <v>2738.9348434399999</v>
      </c>
      <c r="O15">
        <v>1316.73173511</v>
      </c>
      <c r="P15">
        <v>0.251467525187</v>
      </c>
      <c r="Q15">
        <v>6.3235916223600003E-2</v>
      </c>
      <c r="R15">
        <v>1959.2404477699999</v>
      </c>
      <c r="S15">
        <v>1503.5283866699999</v>
      </c>
      <c r="T15">
        <v>-5.30758503773</v>
      </c>
      <c r="U15">
        <v>1.5090996023700001E-4</v>
      </c>
      <c r="W15">
        <f t="shared" si="0"/>
        <v>44.880358246539792</v>
      </c>
      <c r="X15">
        <f t="shared" si="0"/>
        <v>86.432364173257653</v>
      </c>
      <c r="Y15">
        <f t="shared" si="1"/>
        <v>41.552005926717861</v>
      </c>
    </row>
    <row r="16" spans="1:25" x14ac:dyDescent="0.2">
      <c r="A16">
        <v>2180800</v>
      </c>
      <c r="B16" t="s">
        <v>58</v>
      </c>
      <c r="C16" t="s">
        <v>59</v>
      </c>
      <c r="D16" t="s">
        <v>41</v>
      </c>
      <c r="E16">
        <v>730036</v>
      </c>
      <c r="F16">
        <v>34.92</v>
      </c>
      <c r="G16">
        <v>113.65</v>
      </c>
      <c r="H16">
        <v>730401</v>
      </c>
      <c r="I16">
        <v>34.75</v>
      </c>
      <c r="J16">
        <v>114.75</v>
      </c>
      <c r="K16">
        <v>1</v>
      </c>
      <c r="L16">
        <v>120</v>
      </c>
      <c r="M16">
        <v>1282.05</v>
      </c>
      <c r="N16">
        <v>3110.2666837100001</v>
      </c>
      <c r="O16">
        <v>1828.2166837100001</v>
      </c>
      <c r="P16">
        <v>0.67923897919700005</v>
      </c>
      <c r="Q16">
        <v>0.46136559086099999</v>
      </c>
      <c r="R16">
        <v>3118.6477396700002</v>
      </c>
      <c r="S16">
        <v>1911.8757214899999</v>
      </c>
      <c r="T16">
        <v>-8.3613244037999994</v>
      </c>
      <c r="U16">
        <v>5.1473134707800003E-2</v>
      </c>
      <c r="W16">
        <f t="shared" si="0"/>
        <v>40.457556978299998</v>
      </c>
      <c r="X16">
        <f t="shared" si="0"/>
        <v>98.150455578101869</v>
      </c>
      <c r="Y16">
        <f t="shared" si="1"/>
        <v>57.692898599801872</v>
      </c>
    </row>
    <row r="17" spans="1:25" x14ac:dyDescent="0.2">
      <c r="A17">
        <v>1234150</v>
      </c>
      <c r="B17" t="s">
        <v>60</v>
      </c>
      <c r="C17" t="s">
        <v>61</v>
      </c>
      <c r="D17" t="s">
        <v>62</v>
      </c>
      <c r="E17">
        <v>700000</v>
      </c>
      <c r="F17">
        <v>13.52</v>
      </c>
      <c r="G17">
        <v>2.08</v>
      </c>
      <c r="H17">
        <v>701748</v>
      </c>
      <c r="I17">
        <v>13.75</v>
      </c>
      <c r="J17">
        <v>1.75</v>
      </c>
      <c r="K17">
        <v>1</v>
      </c>
      <c r="L17">
        <v>191</v>
      </c>
      <c r="M17">
        <v>700.96858638699996</v>
      </c>
      <c r="N17">
        <v>3638.11937678</v>
      </c>
      <c r="O17">
        <v>2937.1507903900001</v>
      </c>
      <c r="P17">
        <v>0.32291532441600002</v>
      </c>
      <c r="Q17">
        <v>0.10427430674300001</v>
      </c>
      <c r="R17">
        <v>4458.6466603500003</v>
      </c>
      <c r="S17">
        <v>3021.8367571600002</v>
      </c>
      <c r="T17">
        <v>-52.862413793999998</v>
      </c>
      <c r="U17">
        <v>-0.33913397528099998</v>
      </c>
      <c r="W17">
        <f t="shared" si="0"/>
        <v>22.120413808939166</v>
      </c>
      <c r="X17">
        <f t="shared" si="0"/>
        <v>114.80786395221257</v>
      </c>
      <c r="Y17">
        <f t="shared" si="1"/>
        <v>92.687450143273409</v>
      </c>
    </row>
    <row r="18" spans="1:25" x14ac:dyDescent="0.2">
      <c r="A18">
        <v>6977100</v>
      </c>
      <c r="B18" t="s">
        <v>63</v>
      </c>
      <c r="C18" t="s">
        <v>64</v>
      </c>
      <c r="D18" t="s">
        <v>65</v>
      </c>
      <c r="E18">
        <v>1360000</v>
      </c>
      <c r="F18">
        <v>48.804721999999998</v>
      </c>
      <c r="G18">
        <v>44.585833000000001</v>
      </c>
      <c r="H18">
        <v>1360010</v>
      </c>
      <c r="I18">
        <v>48.75</v>
      </c>
      <c r="J18">
        <v>44.75</v>
      </c>
      <c r="K18">
        <v>1</v>
      </c>
      <c r="L18">
        <v>72</v>
      </c>
      <c r="M18">
        <v>8145.2777777800002</v>
      </c>
      <c r="N18">
        <v>8344.7921023899999</v>
      </c>
      <c r="O18">
        <v>199.514324612</v>
      </c>
      <c r="P18">
        <v>0.56019828720300002</v>
      </c>
      <c r="Q18">
        <v>0.31382212098500001</v>
      </c>
      <c r="R18">
        <v>6601.7544195600003</v>
      </c>
      <c r="S18">
        <v>4783.7957882399996</v>
      </c>
      <c r="T18">
        <v>-1.4375680552600001</v>
      </c>
      <c r="U18">
        <v>0.35670312275600002</v>
      </c>
      <c r="W18">
        <f t="shared" si="0"/>
        <v>257.03992808284789</v>
      </c>
      <c r="X18">
        <f t="shared" si="0"/>
        <v>263.33598686050561</v>
      </c>
      <c r="Y18">
        <f t="shared" si="1"/>
        <v>6.2960587776577199</v>
      </c>
    </row>
    <row r="19" spans="1:25" x14ac:dyDescent="0.2">
      <c r="A19">
        <v>4351900</v>
      </c>
      <c r="B19" t="s">
        <v>66</v>
      </c>
      <c r="C19" t="s">
        <v>67</v>
      </c>
      <c r="D19" t="s">
        <v>68</v>
      </c>
      <c r="E19">
        <v>450902</v>
      </c>
      <c r="F19">
        <v>25.9</v>
      </c>
      <c r="G19">
        <v>-97.52</v>
      </c>
      <c r="H19">
        <v>473963</v>
      </c>
      <c r="I19">
        <v>26.25</v>
      </c>
      <c r="J19">
        <v>-98.75</v>
      </c>
      <c r="K19">
        <v>1</v>
      </c>
      <c r="L19">
        <v>216</v>
      </c>
      <c r="M19">
        <v>19.349050925899999</v>
      </c>
      <c r="N19">
        <v>1206.04251826</v>
      </c>
      <c r="O19">
        <v>1186.6934673400001</v>
      </c>
      <c r="P19">
        <v>0.232837355601</v>
      </c>
      <c r="Q19">
        <v>5.4213234163200001E-2</v>
      </c>
      <c r="R19">
        <v>1705.12427619</v>
      </c>
      <c r="S19">
        <v>1186.6934673400001</v>
      </c>
      <c r="T19">
        <v>-2220.4246078000001</v>
      </c>
      <c r="U19">
        <v>-0.58077737861900003</v>
      </c>
      <c r="W19">
        <f t="shared" si="0"/>
        <v>0.61059656823885777</v>
      </c>
      <c r="X19">
        <f t="shared" si="0"/>
        <v>38.058994501584465</v>
      </c>
      <c r="Y19">
        <f t="shared" si="1"/>
        <v>37.448397933345611</v>
      </c>
    </row>
    <row r="20" spans="1:25" x14ac:dyDescent="0.2">
      <c r="A20">
        <v>6742500</v>
      </c>
      <c r="B20" t="s">
        <v>69</v>
      </c>
      <c r="C20" t="s">
        <v>70</v>
      </c>
      <c r="D20" t="s">
        <v>71</v>
      </c>
      <c r="E20">
        <v>658400</v>
      </c>
      <c r="F20">
        <v>43.627222000000003</v>
      </c>
      <c r="G20">
        <v>25.354444000000001</v>
      </c>
      <c r="H20">
        <v>659379</v>
      </c>
      <c r="I20">
        <v>43.75</v>
      </c>
      <c r="J20">
        <v>25.75</v>
      </c>
      <c r="K20">
        <v>1</v>
      </c>
      <c r="L20">
        <v>288</v>
      </c>
      <c r="M20">
        <v>5839.1666666700003</v>
      </c>
      <c r="N20">
        <v>7266.1562211800001</v>
      </c>
      <c r="O20">
        <v>1426.9895545100001</v>
      </c>
      <c r="P20">
        <v>0.46913775904100002</v>
      </c>
      <c r="Q20">
        <v>0.22009023695800001</v>
      </c>
      <c r="R20">
        <v>2871.50573519</v>
      </c>
      <c r="S20">
        <v>2156.2554524699999</v>
      </c>
      <c r="T20">
        <v>-0.97488003682699997</v>
      </c>
      <c r="U20">
        <v>0.38647201103000001</v>
      </c>
      <c r="W20">
        <f t="shared" si="0"/>
        <v>184.26615040177185</v>
      </c>
      <c r="X20">
        <f t="shared" si="0"/>
        <v>229.29755417621689</v>
      </c>
      <c r="Y20">
        <f t="shared" si="1"/>
        <v>45.031403774445039</v>
      </c>
    </row>
    <row r="21" spans="1:25" x14ac:dyDescent="0.2">
      <c r="A21">
        <v>2917110</v>
      </c>
      <c r="B21" t="s">
        <v>72</v>
      </c>
      <c r="C21" t="s">
        <v>73</v>
      </c>
      <c r="D21" t="s">
        <v>74</v>
      </c>
      <c r="E21">
        <v>309000</v>
      </c>
      <c r="F21">
        <v>37.83</v>
      </c>
      <c r="G21">
        <v>65.25</v>
      </c>
      <c r="H21">
        <v>315618</v>
      </c>
      <c r="I21">
        <v>37.75</v>
      </c>
      <c r="J21">
        <v>65.25</v>
      </c>
      <c r="K21">
        <v>1</v>
      </c>
      <c r="L21">
        <v>120</v>
      </c>
      <c r="M21">
        <v>1325.7583333299999</v>
      </c>
      <c r="N21">
        <v>2143.7334510800001</v>
      </c>
      <c r="O21">
        <v>817.97511774700001</v>
      </c>
      <c r="P21">
        <v>0.58842204596799996</v>
      </c>
      <c r="Q21">
        <v>0.346240504181</v>
      </c>
      <c r="R21">
        <v>1561.88913112</v>
      </c>
      <c r="S21">
        <v>1083.9646548000001</v>
      </c>
      <c r="T21">
        <v>-2.00036375601</v>
      </c>
      <c r="U21">
        <v>0.27976035707699998</v>
      </c>
      <c r="W21">
        <f t="shared" si="0"/>
        <v>41.83685761877814</v>
      </c>
      <c r="X21">
        <f t="shared" si="0"/>
        <v>67.649637879456179</v>
      </c>
      <c r="Y21">
        <f t="shared" si="1"/>
        <v>25.812780260678039</v>
      </c>
    </row>
    <row r="22" spans="1:25" x14ac:dyDescent="0.2">
      <c r="A22">
        <v>2646200</v>
      </c>
      <c r="B22" t="s">
        <v>75</v>
      </c>
      <c r="C22" t="s">
        <v>76</v>
      </c>
      <c r="D22" t="s">
        <v>26</v>
      </c>
      <c r="E22">
        <v>846300</v>
      </c>
      <c r="F22">
        <v>24.08</v>
      </c>
      <c r="G22">
        <v>89.03</v>
      </c>
      <c r="H22">
        <v>933349</v>
      </c>
      <c r="I22">
        <v>24.75</v>
      </c>
      <c r="J22">
        <v>88.25</v>
      </c>
      <c r="K22">
        <v>1</v>
      </c>
      <c r="L22">
        <v>83</v>
      </c>
      <c r="M22">
        <v>11146.0770964</v>
      </c>
      <c r="N22">
        <v>17619.596561999999</v>
      </c>
      <c r="O22">
        <v>6473.5194656399999</v>
      </c>
      <c r="P22">
        <v>0.89798957657199996</v>
      </c>
      <c r="Q22">
        <v>0.80638527963200002</v>
      </c>
      <c r="R22">
        <v>11726.0628368</v>
      </c>
      <c r="S22">
        <v>7112.5233103399996</v>
      </c>
      <c r="T22">
        <v>0.35641137520100002</v>
      </c>
      <c r="U22">
        <v>0.52297802480199995</v>
      </c>
      <c r="W22">
        <f t="shared" si="0"/>
        <v>351.73593012138969</v>
      </c>
      <c r="X22">
        <f t="shared" si="0"/>
        <v>556.0203048568884</v>
      </c>
      <c r="Y22">
        <f t="shared" si="1"/>
        <v>204.28437473549872</v>
      </c>
    </row>
    <row r="23" spans="1:25" x14ac:dyDescent="0.2">
      <c r="A23">
        <v>5204251</v>
      </c>
      <c r="B23" t="s">
        <v>77</v>
      </c>
      <c r="C23" t="s">
        <v>78</v>
      </c>
      <c r="D23" t="s">
        <v>79</v>
      </c>
      <c r="E23">
        <v>647200</v>
      </c>
      <c r="F23">
        <v>-33.743299999999998</v>
      </c>
      <c r="G23">
        <v>142.2687</v>
      </c>
      <c r="H23">
        <v>625770</v>
      </c>
      <c r="I23">
        <v>-33.75</v>
      </c>
      <c r="J23">
        <v>142.25</v>
      </c>
      <c r="K23">
        <v>1</v>
      </c>
      <c r="L23">
        <v>351</v>
      </c>
      <c r="M23">
        <v>31.2841282051</v>
      </c>
      <c r="N23">
        <v>3196.0219704800002</v>
      </c>
      <c r="O23">
        <v>3164.7378422800002</v>
      </c>
      <c r="P23">
        <v>0.122384771617</v>
      </c>
      <c r="Q23">
        <v>1.4978032323799999E-2</v>
      </c>
      <c r="R23">
        <v>4123.6310502799997</v>
      </c>
      <c r="S23">
        <v>3164.7378422800002</v>
      </c>
      <c r="T23">
        <v>-5799.4741021700002</v>
      </c>
      <c r="U23">
        <v>-0.646291967212</v>
      </c>
      <c r="W23">
        <f t="shared" si="0"/>
        <v>0.98723091874285351</v>
      </c>
      <c r="X23">
        <f t="shared" si="0"/>
        <v>100.85662881681155</v>
      </c>
      <c r="Y23">
        <f t="shared" si="1"/>
        <v>99.869397898068698</v>
      </c>
    </row>
    <row r="24" spans="1:25" x14ac:dyDescent="0.2">
      <c r="A24">
        <v>2919200</v>
      </c>
      <c r="B24" t="s">
        <v>80</v>
      </c>
      <c r="C24" t="s">
        <v>81</v>
      </c>
      <c r="D24" t="s">
        <v>82</v>
      </c>
      <c r="E24">
        <v>190000</v>
      </c>
      <c r="F24">
        <v>50.85</v>
      </c>
      <c r="G24">
        <v>51.28</v>
      </c>
      <c r="H24">
        <v>190949</v>
      </c>
      <c r="I24">
        <v>51.25</v>
      </c>
      <c r="J24">
        <v>51.25</v>
      </c>
      <c r="K24">
        <v>1</v>
      </c>
      <c r="L24">
        <v>120</v>
      </c>
      <c r="M24">
        <v>277.67308333300002</v>
      </c>
      <c r="N24">
        <v>691.50363551800001</v>
      </c>
      <c r="O24">
        <v>413.830552184</v>
      </c>
      <c r="P24">
        <v>0.478929922452</v>
      </c>
      <c r="Q24">
        <v>0.22937387062</v>
      </c>
      <c r="R24">
        <v>1046.0851954</v>
      </c>
      <c r="S24">
        <v>552.59012828599998</v>
      </c>
      <c r="T24">
        <v>-6.5520118411399997</v>
      </c>
      <c r="U24">
        <v>-2.4821069062499999E-2</v>
      </c>
      <c r="W24">
        <f t="shared" si="0"/>
        <v>8.7625089429313157</v>
      </c>
      <c r="X24">
        <f t="shared" si="0"/>
        <v>21.821729054772497</v>
      </c>
      <c r="Y24">
        <f t="shared" si="1"/>
        <v>13.059220111841181</v>
      </c>
    </row>
    <row r="25" spans="1:25" x14ac:dyDescent="0.2">
      <c r="A25">
        <v>2903420</v>
      </c>
      <c r="B25" t="s">
        <v>83</v>
      </c>
      <c r="C25" t="s">
        <v>84</v>
      </c>
      <c r="D25" t="s">
        <v>65</v>
      </c>
      <c r="E25">
        <v>2430000</v>
      </c>
      <c r="F25">
        <v>70.7</v>
      </c>
      <c r="G25">
        <v>127.65</v>
      </c>
      <c r="H25">
        <v>2423610</v>
      </c>
      <c r="I25">
        <v>70.25</v>
      </c>
      <c r="J25">
        <v>126.75</v>
      </c>
      <c r="K25">
        <v>1</v>
      </c>
      <c r="L25">
        <v>264</v>
      </c>
      <c r="M25">
        <v>17133.884090899999</v>
      </c>
      <c r="N25">
        <v>12111.228785699999</v>
      </c>
      <c r="O25">
        <v>-5022.6553052500003</v>
      </c>
      <c r="P25">
        <v>0.83165587600299995</v>
      </c>
      <c r="Q25">
        <v>0.69165149608999998</v>
      </c>
      <c r="R25">
        <v>15648.837915399999</v>
      </c>
      <c r="S25">
        <v>8467.2669596399992</v>
      </c>
      <c r="T25">
        <v>0.453199564464</v>
      </c>
      <c r="U25">
        <v>-0.53640098267199998</v>
      </c>
      <c r="W25">
        <f t="shared" si="0"/>
        <v>540.69271234910855</v>
      </c>
      <c r="X25">
        <f t="shared" si="0"/>
        <v>382.19315055940473</v>
      </c>
      <c r="Y25">
        <f t="shared" si="1"/>
        <v>-158.49956178970382</v>
      </c>
    </row>
    <row r="26" spans="1:25" x14ac:dyDescent="0.2">
      <c r="A26">
        <v>2969101</v>
      </c>
      <c r="B26" t="s">
        <v>85</v>
      </c>
      <c r="C26" t="s">
        <v>86</v>
      </c>
      <c r="D26" t="s">
        <v>87</v>
      </c>
      <c r="E26">
        <v>419000</v>
      </c>
      <c r="F26">
        <v>15.318300000000001</v>
      </c>
      <c r="G26">
        <v>105.5</v>
      </c>
      <c r="H26">
        <v>421142</v>
      </c>
      <c r="I26">
        <v>16.25</v>
      </c>
      <c r="J26">
        <v>105.25</v>
      </c>
      <c r="K26">
        <v>1</v>
      </c>
      <c r="L26">
        <v>168</v>
      </c>
      <c r="M26">
        <v>9276.0867797600004</v>
      </c>
      <c r="N26">
        <v>7424.6595618800002</v>
      </c>
      <c r="O26">
        <v>-1851.4272178799999</v>
      </c>
      <c r="P26">
        <v>0.92933738482299999</v>
      </c>
      <c r="Q26">
        <v>0.86366797482900004</v>
      </c>
      <c r="R26">
        <v>4083.6890076899999</v>
      </c>
      <c r="S26">
        <v>2656.8645461000001</v>
      </c>
      <c r="T26">
        <v>0.76823115774899997</v>
      </c>
      <c r="U26">
        <v>0.51744583568400004</v>
      </c>
      <c r="W26">
        <f t="shared" si="0"/>
        <v>292.72478407846461</v>
      </c>
      <c r="X26">
        <f t="shared" si="0"/>
        <v>234.29943236943959</v>
      </c>
      <c r="Y26">
        <f t="shared" si="1"/>
        <v>-58.425351709025023</v>
      </c>
    </row>
    <row r="27" spans="1:25" x14ac:dyDescent="0.2">
      <c r="A27">
        <v>2906900</v>
      </c>
      <c r="B27" t="s">
        <v>88</v>
      </c>
      <c r="C27" t="s">
        <v>89</v>
      </c>
      <c r="D27" t="s">
        <v>65</v>
      </c>
      <c r="E27">
        <v>1730000</v>
      </c>
      <c r="F27">
        <v>50.63</v>
      </c>
      <c r="G27">
        <v>137.12</v>
      </c>
      <c r="H27">
        <v>1730150</v>
      </c>
      <c r="I27">
        <v>50.25</v>
      </c>
      <c r="J27">
        <v>136.75</v>
      </c>
      <c r="K27">
        <v>1</v>
      </c>
      <c r="L27">
        <v>226</v>
      </c>
      <c r="M27">
        <v>9831.8668362799999</v>
      </c>
      <c r="N27">
        <v>10361.0025802</v>
      </c>
      <c r="O27">
        <v>529.13574393800002</v>
      </c>
      <c r="P27">
        <v>0.73777729559100003</v>
      </c>
      <c r="Q27">
        <v>0.54431533788999997</v>
      </c>
      <c r="R27">
        <v>6122.8642190399996</v>
      </c>
      <c r="S27">
        <v>4150.2328889700002</v>
      </c>
      <c r="T27">
        <v>0.40970808016499999</v>
      </c>
      <c r="U27">
        <v>0.71817517219000004</v>
      </c>
      <c r="W27">
        <f t="shared" si="0"/>
        <v>310.26349419434206</v>
      </c>
      <c r="X27">
        <f t="shared" si="0"/>
        <v>326.96139170918048</v>
      </c>
      <c r="Y27">
        <f t="shared" si="1"/>
        <v>16.697897514838417</v>
      </c>
    </row>
    <row r="28" spans="1:25" x14ac:dyDescent="0.2">
      <c r="A28">
        <v>1357100</v>
      </c>
      <c r="B28" t="s">
        <v>90</v>
      </c>
      <c r="C28" t="s">
        <v>91</v>
      </c>
      <c r="D28" t="s">
        <v>92</v>
      </c>
      <c r="E28">
        <v>410000</v>
      </c>
      <c r="F28">
        <v>-18.283332999999999</v>
      </c>
      <c r="G28">
        <v>21.8</v>
      </c>
      <c r="H28">
        <v>251789</v>
      </c>
      <c r="I28">
        <v>-19.25</v>
      </c>
      <c r="J28">
        <v>22.75</v>
      </c>
      <c r="K28">
        <v>1</v>
      </c>
      <c r="L28">
        <v>254</v>
      </c>
      <c r="M28">
        <v>247.76183070900001</v>
      </c>
      <c r="N28">
        <v>421.82967202499998</v>
      </c>
      <c r="O28">
        <v>174.067841316</v>
      </c>
      <c r="P28">
        <v>0.62288540469599996</v>
      </c>
      <c r="Q28">
        <v>0.38798622738400002</v>
      </c>
      <c r="R28">
        <v>502.65748353999999</v>
      </c>
      <c r="S28">
        <v>270.20183875499998</v>
      </c>
      <c r="T28">
        <v>-12.980006979300001</v>
      </c>
      <c r="U28">
        <v>6.2495820651199997E-2</v>
      </c>
      <c r="W28">
        <f t="shared" si="0"/>
        <v>7.818601757308441</v>
      </c>
      <c r="X28">
        <f t="shared" si="0"/>
        <v>13.311647744697193</v>
      </c>
      <c r="Y28">
        <f t="shared" si="1"/>
        <v>5.4930459873887525</v>
      </c>
    </row>
    <row r="29" spans="1:25" x14ac:dyDescent="0.2">
      <c r="A29">
        <v>4213712</v>
      </c>
      <c r="B29" t="s">
        <v>93</v>
      </c>
      <c r="C29" t="s">
        <v>94</v>
      </c>
      <c r="D29" t="s">
        <v>29</v>
      </c>
      <c r="E29">
        <v>1060000</v>
      </c>
      <c r="F29">
        <v>56.380299999999998</v>
      </c>
      <c r="G29">
        <v>-94.633899999999997</v>
      </c>
      <c r="H29">
        <v>1058040</v>
      </c>
      <c r="I29">
        <v>56.75</v>
      </c>
      <c r="J29">
        <v>-93.75</v>
      </c>
      <c r="K29">
        <v>1</v>
      </c>
      <c r="L29">
        <v>288</v>
      </c>
      <c r="M29">
        <v>3320.0658125</v>
      </c>
      <c r="N29">
        <v>5854.0877469400002</v>
      </c>
      <c r="O29">
        <v>2534.0219344400002</v>
      </c>
      <c r="P29">
        <v>0.31233162677699999</v>
      </c>
      <c r="Q29">
        <v>9.7551045085399996E-2</v>
      </c>
      <c r="R29">
        <v>4243.6052355499996</v>
      </c>
      <c r="S29">
        <v>3353.6518747599998</v>
      </c>
      <c r="T29">
        <v>-18.769174959600001</v>
      </c>
      <c r="U29">
        <v>-9.4548345018499999E-2</v>
      </c>
      <c r="W29">
        <f t="shared" si="0"/>
        <v>104.77107116019238</v>
      </c>
      <c r="X29">
        <f t="shared" si="0"/>
        <v>184.73701382769229</v>
      </c>
      <c r="Y29">
        <f t="shared" si="1"/>
        <v>79.965942667499917</v>
      </c>
    </row>
    <row r="30" spans="1:25" x14ac:dyDescent="0.2">
      <c r="A30">
        <v>4127800</v>
      </c>
      <c r="B30" t="s">
        <v>95</v>
      </c>
      <c r="C30" t="s">
        <v>96</v>
      </c>
      <c r="D30" t="s">
        <v>38</v>
      </c>
      <c r="E30">
        <v>2964255</v>
      </c>
      <c r="F30">
        <v>32.314999999999998</v>
      </c>
      <c r="G30">
        <v>-90.905799999999999</v>
      </c>
      <c r="H30">
        <v>2964670</v>
      </c>
      <c r="I30">
        <v>31.75</v>
      </c>
      <c r="J30">
        <v>-91.25</v>
      </c>
      <c r="K30">
        <v>1</v>
      </c>
      <c r="L30">
        <v>54</v>
      </c>
      <c r="M30">
        <v>18939.6851852</v>
      </c>
      <c r="N30">
        <v>29101.448472799999</v>
      </c>
      <c r="O30">
        <v>10161.763287600001</v>
      </c>
      <c r="P30">
        <v>0.63744867074300005</v>
      </c>
      <c r="Q30">
        <v>0.40634080783199999</v>
      </c>
      <c r="R30">
        <v>14254.4864069</v>
      </c>
      <c r="S30">
        <v>11784.768505</v>
      </c>
      <c r="T30">
        <v>-1.00121765688</v>
      </c>
      <c r="U30">
        <v>0.45541511830300002</v>
      </c>
      <c r="W30">
        <f t="shared" si="0"/>
        <v>597.67824385265271</v>
      </c>
      <c r="X30">
        <f t="shared" si="0"/>
        <v>918.35225594896258</v>
      </c>
      <c r="Y30">
        <f t="shared" si="1"/>
        <v>320.67401209630987</v>
      </c>
    </row>
    <row r="31" spans="1:25" x14ac:dyDescent="0.2">
      <c r="A31">
        <v>2854300</v>
      </c>
      <c r="B31" t="s">
        <v>97</v>
      </c>
      <c r="C31" t="s">
        <v>98</v>
      </c>
      <c r="D31" t="s">
        <v>44</v>
      </c>
      <c r="E31">
        <v>251355</v>
      </c>
      <c r="F31">
        <v>16.52</v>
      </c>
      <c r="G31">
        <v>80.62</v>
      </c>
      <c r="H31">
        <v>255506</v>
      </c>
      <c r="I31">
        <v>16.75</v>
      </c>
      <c r="J31">
        <v>80.25</v>
      </c>
      <c r="K31">
        <v>1</v>
      </c>
      <c r="L31">
        <v>12</v>
      </c>
      <c r="M31">
        <v>833.33333333300004</v>
      </c>
      <c r="N31">
        <v>3279.6695175200002</v>
      </c>
      <c r="O31">
        <v>2446.3361841800001</v>
      </c>
      <c r="P31">
        <v>0.69174373357399999</v>
      </c>
      <c r="Q31">
        <v>0.47850939294</v>
      </c>
      <c r="R31">
        <v>3509.9928627899999</v>
      </c>
      <c r="S31">
        <v>2446.3361841800001</v>
      </c>
      <c r="T31">
        <v>-8.3300380799599996</v>
      </c>
      <c r="U31">
        <v>-2.8585592363000002E-2</v>
      </c>
      <c r="W31">
        <f t="shared" si="0"/>
        <v>26.297438333322816</v>
      </c>
      <c r="X31">
        <f t="shared" si="0"/>
        <v>103.49628826883435</v>
      </c>
      <c r="Y31">
        <f t="shared" si="1"/>
        <v>77.198849935511532</v>
      </c>
    </row>
    <row r="32" spans="1:25" x14ac:dyDescent="0.2">
      <c r="A32">
        <v>1891500</v>
      </c>
      <c r="B32" t="s">
        <v>99</v>
      </c>
      <c r="C32" t="s">
        <v>100</v>
      </c>
      <c r="D32" t="s">
        <v>101</v>
      </c>
      <c r="E32">
        <v>940000</v>
      </c>
      <c r="F32">
        <v>-16.149999999999999</v>
      </c>
      <c r="G32">
        <v>33.591667000000001</v>
      </c>
      <c r="H32">
        <v>1076200</v>
      </c>
      <c r="I32">
        <v>-15.75</v>
      </c>
      <c r="J32">
        <v>32.75</v>
      </c>
      <c r="K32">
        <v>1</v>
      </c>
      <c r="L32">
        <v>136</v>
      </c>
      <c r="M32">
        <v>2188.3948235299999</v>
      </c>
      <c r="N32">
        <v>6168.2260717500003</v>
      </c>
      <c r="O32">
        <v>3979.8312482199999</v>
      </c>
      <c r="P32">
        <v>0.42331257971800001</v>
      </c>
      <c r="Q32">
        <v>0.17919354014700001</v>
      </c>
      <c r="R32">
        <v>6687.6277686200001</v>
      </c>
      <c r="S32">
        <v>4619.4855343700001</v>
      </c>
      <c r="T32">
        <v>-30.893098608799999</v>
      </c>
      <c r="U32">
        <v>-0.174899999872</v>
      </c>
      <c r="W32">
        <f t="shared" si="0"/>
        <v>69.059013504919264</v>
      </c>
      <c r="X32">
        <f t="shared" si="0"/>
        <v>194.65025369748545</v>
      </c>
      <c r="Y32">
        <f t="shared" si="1"/>
        <v>125.59124019256619</v>
      </c>
    </row>
    <row r="33" spans="1:25" x14ac:dyDescent="0.2">
      <c r="A33">
        <v>1159100</v>
      </c>
      <c r="B33" t="s">
        <v>102</v>
      </c>
      <c r="C33" t="s">
        <v>103</v>
      </c>
      <c r="D33" t="s">
        <v>104</v>
      </c>
      <c r="E33">
        <v>866486</v>
      </c>
      <c r="F33">
        <v>-28.757777999999998</v>
      </c>
      <c r="G33">
        <v>17.721388999999999</v>
      </c>
      <c r="H33">
        <v>870174</v>
      </c>
      <c r="I33">
        <v>-28.75</v>
      </c>
      <c r="J33">
        <v>17.75</v>
      </c>
      <c r="K33">
        <v>1</v>
      </c>
      <c r="L33">
        <v>384</v>
      </c>
      <c r="M33">
        <v>167.68481510399999</v>
      </c>
      <c r="N33">
        <v>1027.3125792799999</v>
      </c>
      <c r="O33">
        <v>859.62776417500004</v>
      </c>
      <c r="P33">
        <v>0.41115689421000001</v>
      </c>
      <c r="Q33">
        <v>0.16904999165699999</v>
      </c>
      <c r="R33">
        <v>1271.31762069</v>
      </c>
      <c r="S33">
        <v>864.63121475499997</v>
      </c>
      <c r="T33">
        <v>-12.8158773359</v>
      </c>
      <c r="U33">
        <v>-0.22081840954900001</v>
      </c>
      <c r="W33">
        <f t="shared" si="0"/>
        <v>5.2916173015606098</v>
      </c>
      <c r="X33">
        <f t="shared" si="0"/>
        <v>32.41882704320809</v>
      </c>
      <c r="Y33">
        <f t="shared" si="1"/>
        <v>27.12720974164748</v>
      </c>
    </row>
    <row r="34" spans="1:25" x14ac:dyDescent="0.2">
      <c r="A34">
        <v>5404270</v>
      </c>
      <c r="B34" t="s">
        <v>105</v>
      </c>
      <c r="C34" t="s">
        <v>106</v>
      </c>
      <c r="D34" t="s">
        <v>79</v>
      </c>
      <c r="E34">
        <v>1000001</v>
      </c>
      <c r="F34">
        <v>-34.1708</v>
      </c>
      <c r="G34">
        <v>140.27500000000001</v>
      </c>
      <c r="H34">
        <v>1001840</v>
      </c>
      <c r="I34">
        <v>-34.25</v>
      </c>
      <c r="J34">
        <v>140.75</v>
      </c>
      <c r="K34">
        <v>1</v>
      </c>
      <c r="L34">
        <v>306</v>
      </c>
      <c r="M34">
        <v>163.74076797399999</v>
      </c>
      <c r="N34">
        <v>5294.7712417299999</v>
      </c>
      <c r="O34">
        <v>5131.0304737599999</v>
      </c>
      <c r="P34">
        <v>0.14263146303900001</v>
      </c>
      <c r="Q34">
        <v>2.03437342486E-2</v>
      </c>
      <c r="R34">
        <v>6320.2484020900001</v>
      </c>
      <c r="S34">
        <v>5131.0304737599999</v>
      </c>
      <c r="T34">
        <v>-915.70012686699999</v>
      </c>
      <c r="U34">
        <v>-0.60154377965500005</v>
      </c>
      <c r="W34">
        <f t="shared" si="0"/>
        <v>5.1671552981386872</v>
      </c>
      <c r="X34">
        <f t="shared" si="0"/>
        <v>167.08670426220172</v>
      </c>
      <c r="Y34">
        <f t="shared" si="1"/>
        <v>161.91954896406304</v>
      </c>
    </row>
    <row r="35" spans="1:25" x14ac:dyDescent="0.2">
      <c r="A35">
        <v>1531700</v>
      </c>
      <c r="B35" t="s">
        <v>107</v>
      </c>
      <c r="C35" t="s">
        <v>108</v>
      </c>
      <c r="D35" t="s">
        <v>109</v>
      </c>
      <c r="E35">
        <v>394100</v>
      </c>
      <c r="F35">
        <v>6.2</v>
      </c>
      <c r="G35">
        <v>0.1</v>
      </c>
      <c r="H35">
        <v>401991</v>
      </c>
      <c r="I35">
        <v>6.25</v>
      </c>
      <c r="J35">
        <v>0.25</v>
      </c>
      <c r="K35">
        <v>1</v>
      </c>
      <c r="L35">
        <v>72</v>
      </c>
      <c r="M35">
        <v>833.125</v>
      </c>
      <c r="N35">
        <v>2711.3370013799999</v>
      </c>
      <c r="O35">
        <v>1878.2120013799999</v>
      </c>
      <c r="P35">
        <v>0.12500999061099999</v>
      </c>
      <c r="Q35">
        <v>1.56274977525E-2</v>
      </c>
      <c r="R35">
        <v>2859.01111803</v>
      </c>
      <c r="S35">
        <v>1884.42368147</v>
      </c>
      <c r="T35">
        <v>-82.459382776300004</v>
      </c>
      <c r="U35">
        <v>-0.40644408907599999</v>
      </c>
      <c r="W35">
        <f t="shared" si="0"/>
        <v>26.29086397375</v>
      </c>
      <c r="X35">
        <f t="shared" si="0"/>
        <v>85.561461113610548</v>
      </c>
      <c r="Y35">
        <f t="shared" si="1"/>
        <v>59.270597139860548</v>
      </c>
    </row>
    <row r="36" spans="1:25" x14ac:dyDescent="0.2">
      <c r="A36">
        <v>3618000</v>
      </c>
      <c r="B36" t="s">
        <v>110</v>
      </c>
      <c r="C36" t="s">
        <v>111</v>
      </c>
      <c r="D36" t="s">
        <v>32</v>
      </c>
      <c r="E36">
        <v>2854286</v>
      </c>
      <c r="F36">
        <v>-3.0632999999999999</v>
      </c>
      <c r="G36">
        <v>-59.647799999999997</v>
      </c>
      <c r="H36">
        <v>2946190</v>
      </c>
      <c r="I36">
        <v>-3.25</v>
      </c>
      <c r="J36">
        <v>-59.75</v>
      </c>
      <c r="K36">
        <v>1</v>
      </c>
      <c r="L36">
        <v>375</v>
      </c>
      <c r="M36">
        <v>125168.105293</v>
      </c>
      <c r="N36">
        <v>127895.96982300001</v>
      </c>
      <c r="O36">
        <v>2727.8645295800002</v>
      </c>
      <c r="P36">
        <v>0.59486415193800002</v>
      </c>
      <c r="Q36">
        <v>0.35386335926099999</v>
      </c>
      <c r="R36">
        <v>38012.760431299997</v>
      </c>
      <c r="S36">
        <v>30897.7084889</v>
      </c>
      <c r="T36">
        <v>-0.32251013803</v>
      </c>
      <c r="U36">
        <v>0.49994021485700002</v>
      </c>
      <c r="W36">
        <f t="shared" si="0"/>
        <v>3949.9206362914092</v>
      </c>
      <c r="X36">
        <f t="shared" si="0"/>
        <v>4036.0036554026442</v>
      </c>
      <c r="Y36">
        <f t="shared" si="1"/>
        <v>86.083019111234989</v>
      </c>
    </row>
    <row r="37" spans="1:25" x14ac:dyDescent="0.2">
      <c r="A37">
        <v>2911097</v>
      </c>
      <c r="B37" t="s">
        <v>112</v>
      </c>
      <c r="C37" t="s">
        <v>113</v>
      </c>
      <c r="D37" t="s">
        <v>65</v>
      </c>
      <c r="E37">
        <v>969000</v>
      </c>
      <c r="F37">
        <v>58.2</v>
      </c>
      <c r="G37">
        <v>68.23</v>
      </c>
      <c r="H37">
        <v>1009560</v>
      </c>
      <c r="I37">
        <v>58.25</v>
      </c>
      <c r="J37">
        <v>68.25</v>
      </c>
      <c r="K37">
        <v>1</v>
      </c>
      <c r="L37">
        <v>226</v>
      </c>
      <c r="M37">
        <v>2144.1956681400002</v>
      </c>
      <c r="N37">
        <v>3364.5573641300002</v>
      </c>
      <c r="O37">
        <v>1220.36169599</v>
      </c>
      <c r="P37">
        <v>0.58076596742700004</v>
      </c>
      <c r="Q37">
        <v>0.337289108921</v>
      </c>
      <c r="R37">
        <v>2494.0443289200002</v>
      </c>
      <c r="S37">
        <v>1615.51724872</v>
      </c>
      <c r="T37">
        <v>-1.1132360395700001</v>
      </c>
      <c r="U37">
        <v>0.34120530735999999</v>
      </c>
      <c r="W37">
        <f t="shared" si="0"/>
        <v>67.664224029014548</v>
      </c>
      <c r="X37">
        <f t="shared" si="0"/>
        <v>106.17508776260547</v>
      </c>
      <c r="Y37">
        <f t="shared" si="1"/>
        <v>38.510863733590924</v>
      </c>
    </row>
    <row r="38" spans="1:25" x14ac:dyDescent="0.2">
      <c r="A38">
        <v>2916200</v>
      </c>
      <c r="B38" t="s">
        <v>114</v>
      </c>
      <c r="C38" t="s">
        <v>115</v>
      </c>
      <c r="D38" t="s">
        <v>82</v>
      </c>
      <c r="E38">
        <v>219000</v>
      </c>
      <c r="F38">
        <v>44.05</v>
      </c>
      <c r="G38">
        <v>67.05</v>
      </c>
      <c r="H38">
        <v>215892</v>
      </c>
      <c r="I38">
        <v>43.75</v>
      </c>
      <c r="J38">
        <v>67.25</v>
      </c>
      <c r="K38">
        <v>1</v>
      </c>
      <c r="L38">
        <v>96</v>
      </c>
      <c r="M38">
        <v>231.532541667</v>
      </c>
      <c r="N38">
        <v>1162.80185127</v>
      </c>
      <c r="O38">
        <v>931.26930960599998</v>
      </c>
      <c r="P38">
        <v>0.68372329613299998</v>
      </c>
      <c r="Q38">
        <v>0.46747754567400002</v>
      </c>
      <c r="R38">
        <v>1266.4707799800001</v>
      </c>
      <c r="S38">
        <v>931.26930960599998</v>
      </c>
      <c r="T38">
        <v>-46.480374471799998</v>
      </c>
      <c r="U38">
        <v>-0.18299112664600001</v>
      </c>
      <c r="W38">
        <f t="shared" si="0"/>
        <v>7.3064552839774359</v>
      </c>
      <c r="X38">
        <f t="shared" si="0"/>
        <v>36.694451973190397</v>
      </c>
      <c r="Y38">
        <f t="shared" si="1"/>
        <v>29.387996689212962</v>
      </c>
    </row>
    <row r="39" spans="1:25" x14ac:dyDescent="0.2">
      <c r="A39">
        <v>1147010</v>
      </c>
      <c r="B39" t="s">
        <v>116</v>
      </c>
      <c r="C39" t="s">
        <v>117</v>
      </c>
      <c r="D39" t="s">
        <v>118</v>
      </c>
      <c r="E39">
        <v>3475000</v>
      </c>
      <c r="F39">
        <v>-4.3</v>
      </c>
      <c r="G39">
        <v>15.3</v>
      </c>
      <c r="H39">
        <v>3614930</v>
      </c>
      <c r="I39">
        <v>-3.25</v>
      </c>
      <c r="J39">
        <v>16.25</v>
      </c>
      <c r="K39">
        <v>1</v>
      </c>
      <c r="L39">
        <v>384</v>
      </c>
      <c r="M39">
        <v>38798.300645800002</v>
      </c>
      <c r="N39">
        <v>65298.0454407</v>
      </c>
      <c r="O39">
        <v>26499.744794800001</v>
      </c>
      <c r="P39">
        <v>0.452379063114</v>
      </c>
      <c r="Q39">
        <v>0.20464681674400001</v>
      </c>
      <c r="R39">
        <v>30691.501454199999</v>
      </c>
      <c r="S39">
        <v>26625.667402899999</v>
      </c>
      <c r="T39">
        <v>-9.6439606136799991</v>
      </c>
      <c r="U39">
        <v>0.18034587265499999</v>
      </c>
      <c r="W39">
        <f t="shared" si="0"/>
        <v>1224.3551024052629</v>
      </c>
      <c r="X39">
        <f t="shared" si="0"/>
        <v>2060.6055879168071</v>
      </c>
      <c r="Y39">
        <f t="shared" si="1"/>
        <v>836.25048551154418</v>
      </c>
    </row>
    <row r="40" spans="1:25" x14ac:dyDescent="0.2">
      <c r="A40">
        <v>1896501</v>
      </c>
      <c r="B40" t="s">
        <v>119</v>
      </c>
      <c r="C40" t="s">
        <v>120</v>
      </c>
      <c r="D40" t="s">
        <v>101</v>
      </c>
      <c r="E40">
        <v>416522</v>
      </c>
      <c r="F40">
        <v>-24.744444000000001</v>
      </c>
      <c r="G40">
        <v>33.543056</v>
      </c>
      <c r="H40">
        <v>418117</v>
      </c>
      <c r="I40">
        <v>-24.75</v>
      </c>
      <c r="J40">
        <v>33.25</v>
      </c>
      <c r="K40">
        <v>1</v>
      </c>
      <c r="L40">
        <v>84</v>
      </c>
      <c r="M40">
        <v>106.462297619</v>
      </c>
      <c r="N40">
        <v>933.00296756199998</v>
      </c>
      <c r="O40">
        <v>826.54066994300001</v>
      </c>
      <c r="P40">
        <v>0.75169811884399995</v>
      </c>
      <c r="Q40">
        <v>0.565050061873</v>
      </c>
      <c r="R40">
        <v>1192.7618542800001</v>
      </c>
      <c r="S40">
        <v>826.54066994300001</v>
      </c>
      <c r="T40">
        <v>-29.562224689000001</v>
      </c>
      <c r="U40">
        <v>-0.210350063915</v>
      </c>
      <c r="W40">
        <f t="shared" si="0"/>
        <v>3.359622847752759</v>
      </c>
      <c r="X40">
        <f t="shared" si="0"/>
        <v>29.442705605134432</v>
      </c>
      <c r="Y40">
        <f t="shared" si="1"/>
        <v>26.083082757381671</v>
      </c>
    </row>
    <row r="41" spans="1:25" x14ac:dyDescent="0.2">
      <c r="A41">
        <v>2912600</v>
      </c>
      <c r="B41" t="s">
        <v>121</v>
      </c>
      <c r="C41" t="s">
        <v>122</v>
      </c>
      <c r="D41" t="s">
        <v>65</v>
      </c>
      <c r="E41">
        <v>2949998</v>
      </c>
      <c r="F41">
        <v>66.569999999999993</v>
      </c>
      <c r="G41">
        <v>66.53</v>
      </c>
      <c r="H41">
        <v>2471340</v>
      </c>
      <c r="I41">
        <v>66.75</v>
      </c>
      <c r="J41">
        <v>67.75</v>
      </c>
      <c r="K41">
        <v>1</v>
      </c>
      <c r="L41">
        <v>372</v>
      </c>
      <c r="M41">
        <v>13054.618470400001</v>
      </c>
      <c r="N41">
        <v>12769.51107</v>
      </c>
      <c r="O41">
        <v>-285.10740042499998</v>
      </c>
      <c r="P41">
        <v>0.64401025097599995</v>
      </c>
      <c r="Q41">
        <v>0.414749203362</v>
      </c>
      <c r="R41">
        <v>8625.1148444699993</v>
      </c>
      <c r="S41">
        <v>5294.3668845700004</v>
      </c>
      <c r="T41">
        <v>0.344701432182</v>
      </c>
      <c r="U41">
        <v>0.62897258768099995</v>
      </c>
      <c r="W41">
        <f t="shared" si="0"/>
        <v>411.96362902864598</v>
      </c>
      <c r="X41">
        <f t="shared" si="0"/>
        <v>402.96651589217083</v>
      </c>
      <c r="Y41">
        <f t="shared" si="1"/>
        <v>-8.99711313647515</v>
      </c>
    </row>
    <row r="42" spans="1:25" x14ac:dyDescent="0.2">
      <c r="A42">
        <v>3651805</v>
      </c>
      <c r="B42" t="s">
        <v>123</v>
      </c>
      <c r="C42" t="s">
        <v>124</v>
      </c>
      <c r="D42" t="s">
        <v>32</v>
      </c>
      <c r="E42">
        <v>202000</v>
      </c>
      <c r="F42">
        <v>-14.757199999999999</v>
      </c>
      <c r="G42">
        <v>-43.932200000000002</v>
      </c>
      <c r="H42">
        <v>203432</v>
      </c>
      <c r="I42">
        <v>-15.75</v>
      </c>
      <c r="J42">
        <v>-44.25</v>
      </c>
      <c r="K42">
        <v>1</v>
      </c>
      <c r="L42">
        <v>375</v>
      </c>
      <c r="M42">
        <v>2098.19867733</v>
      </c>
      <c r="N42">
        <v>3678.6130940799999</v>
      </c>
      <c r="O42">
        <v>1580.41441674</v>
      </c>
      <c r="P42">
        <v>0.78665366565899997</v>
      </c>
      <c r="Q42">
        <v>0.61882398969399999</v>
      </c>
      <c r="R42">
        <v>3193.7990107199998</v>
      </c>
      <c r="S42">
        <v>1658.1430624899999</v>
      </c>
      <c r="T42">
        <v>-3.1144086801699999</v>
      </c>
      <c r="U42">
        <v>0.23979119087600001</v>
      </c>
      <c r="W42">
        <f t="shared" si="0"/>
        <v>66.212700393800688</v>
      </c>
      <c r="X42">
        <f t="shared" si="0"/>
        <v>116.08572119251359</v>
      </c>
      <c r="Y42">
        <f t="shared" si="1"/>
        <v>49.873020798712901</v>
      </c>
    </row>
    <row r="43" spans="1:25" x14ac:dyDescent="0.2">
      <c r="A43">
        <v>2909150</v>
      </c>
      <c r="B43" t="s">
        <v>125</v>
      </c>
      <c r="C43" t="s">
        <v>126</v>
      </c>
      <c r="D43" t="s">
        <v>65</v>
      </c>
      <c r="E43">
        <v>2440000</v>
      </c>
      <c r="F43">
        <v>67.48</v>
      </c>
      <c r="G43">
        <v>86.5</v>
      </c>
      <c r="H43">
        <v>2440630</v>
      </c>
      <c r="I43">
        <v>66.25</v>
      </c>
      <c r="J43">
        <v>87.25</v>
      </c>
      <c r="K43">
        <v>1</v>
      </c>
      <c r="L43">
        <v>252</v>
      </c>
      <c r="M43">
        <v>18815.757198399999</v>
      </c>
      <c r="N43">
        <v>12733.169301800001</v>
      </c>
      <c r="O43">
        <v>-6082.5878965800002</v>
      </c>
      <c r="P43">
        <v>0.67803348557400001</v>
      </c>
      <c r="Q43">
        <v>0.45972940756000003</v>
      </c>
      <c r="R43">
        <v>16621.8418317</v>
      </c>
      <c r="S43">
        <v>7888.0059905400003</v>
      </c>
      <c r="T43">
        <v>0.29475886725299999</v>
      </c>
      <c r="U43">
        <v>-0.53656474838900003</v>
      </c>
      <c r="W43">
        <f t="shared" si="0"/>
        <v>593.76745754387605</v>
      </c>
      <c r="X43">
        <f t="shared" si="0"/>
        <v>401.81968140237427</v>
      </c>
      <c r="Y43">
        <f t="shared" si="1"/>
        <v>-191.94777614150178</v>
      </c>
    </row>
    <row r="44" spans="1:25" x14ac:dyDescent="0.2">
      <c r="A44">
        <v>4213551</v>
      </c>
      <c r="B44" t="s">
        <v>127</v>
      </c>
      <c r="C44" t="s">
        <v>128</v>
      </c>
      <c r="D44" t="s">
        <v>29</v>
      </c>
      <c r="E44">
        <v>364000</v>
      </c>
      <c r="F44">
        <v>53.163899999999998</v>
      </c>
      <c r="G44">
        <v>-99.3489</v>
      </c>
      <c r="H44">
        <v>359908</v>
      </c>
      <c r="I44">
        <v>53.25</v>
      </c>
      <c r="J44">
        <v>-100.25</v>
      </c>
      <c r="K44">
        <v>1</v>
      </c>
      <c r="L44">
        <v>360</v>
      </c>
      <c r="M44">
        <v>534.25205000000005</v>
      </c>
      <c r="N44">
        <v>1649.6081239299999</v>
      </c>
      <c r="O44">
        <v>1115.3560739300001</v>
      </c>
      <c r="P44">
        <v>-9.9948236459900003E-2</v>
      </c>
      <c r="Q44">
        <v>9.9896499714399994E-3</v>
      </c>
      <c r="R44">
        <v>1906.0360065699999</v>
      </c>
      <c r="S44">
        <v>1355.67943221</v>
      </c>
      <c r="T44">
        <v>-41.414480802600004</v>
      </c>
      <c r="U44">
        <v>-0.52069242719599995</v>
      </c>
      <c r="W44">
        <f t="shared" si="0"/>
        <v>16.859352407198301</v>
      </c>
      <c r="X44">
        <f t="shared" si="0"/>
        <v>52.056561495857835</v>
      </c>
      <c r="Y44">
        <f t="shared" si="1"/>
        <v>35.197209088659534</v>
      </c>
    </row>
    <row r="45" spans="1:25" x14ac:dyDescent="0.2">
      <c r="A45">
        <v>2998510</v>
      </c>
      <c r="B45" t="s">
        <v>129</v>
      </c>
      <c r="C45" t="s">
        <v>130</v>
      </c>
      <c r="D45" t="s">
        <v>65</v>
      </c>
      <c r="E45">
        <v>526000</v>
      </c>
      <c r="F45">
        <v>68.73</v>
      </c>
      <c r="G45">
        <v>158.72</v>
      </c>
      <c r="H45">
        <v>540757</v>
      </c>
      <c r="I45">
        <v>68.75</v>
      </c>
      <c r="J45">
        <v>158.75</v>
      </c>
      <c r="K45">
        <v>1</v>
      </c>
      <c r="L45">
        <v>324</v>
      </c>
      <c r="M45">
        <v>3257.2739320999999</v>
      </c>
      <c r="N45">
        <v>2671.6409203799999</v>
      </c>
      <c r="O45">
        <v>-585.63301171900002</v>
      </c>
      <c r="P45">
        <v>0.88723132944399996</v>
      </c>
      <c r="Q45">
        <v>0.78717943194600004</v>
      </c>
      <c r="R45">
        <v>3044.5361877400001</v>
      </c>
      <c r="S45">
        <v>1892.80228674</v>
      </c>
      <c r="T45">
        <v>0.54178868199899999</v>
      </c>
      <c r="U45">
        <v>-0.46420989807800001</v>
      </c>
      <c r="W45">
        <f t="shared" si="0"/>
        <v>102.78955243700872</v>
      </c>
      <c r="X45">
        <f t="shared" si="0"/>
        <v>84.308774823003546</v>
      </c>
      <c r="Y45">
        <f t="shared" si="1"/>
        <v>-18.480777614005177</v>
      </c>
    </row>
    <row r="47" spans="1:25" x14ac:dyDescent="0.2">
      <c r="Y47">
        <f>SUM(Y2:Y45)</f>
        <v>2681.3268048895497</v>
      </c>
    </row>
    <row r="48" spans="1:25" x14ac:dyDescent="0.2">
      <c r="W48">
        <f>SUM(W2:W45)</f>
        <v>13147.011876666249</v>
      </c>
      <c r="X48">
        <f>SUM(X2:X45)</f>
        <v>15828.338681555797</v>
      </c>
      <c r="Y48">
        <f>X48-W48</f>
        <v>2681.3268048895479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8"/>
  <sheetViews>
    <sheetView tabSelected="1" topLeftCell="H1" workbookViewId="0">
      <selection activeCell="O47" sqref="O47"/>
    </sheetView>
  </sheetViews>
  <sheetFormatPr baseColWidth="10" defaultRowHeight="16" x14ac:dyDescent="0.2"/>
  <cols>
    <col min="1" max="1" width="12" bestFit="1" customWidth="1"/>
    <col min="2" max="2" width="29.33203125" bestFit="1" customWidth="1"/>
    <col min="3" max="3" width="36.33203125" bestFit="1" customWidth="1"/>
    <col min="4" max="4" width="12.33203125" bestFit="1" customWidth="1"/>
    <col min="5" max="5" width="26" bestFit="1" customWidth="1"/>
    <col min="6" max="6" width="24.6640625" bestFit="1" customWidth="1"/>
    <col min="7" max="7" width="26" bestFit="1" customWidth="1"/>
    <col min="8" max="8" width="27.5" bestFit="1" customWidth="1"/>
    <col min="9" max="9" width="26.1640625" bestFit="1" customWidth="1"/>
    <col min="10" max="10" width="27.6640625" bestFit="1" customWidth="1"/>
    <col min="11" max="11" width="15" bestFit="1" customWidth="1"/>
    <col min="12" max="12" width="18.83203125" bestFit="1" customWidth="1"/>
    <col min="13" max="13" width="18.1640625" bestFit="1" customWidth="1"/>
    <col min="14" max="14" width="13.6640625" bestFit="1" customWidth="1"/>
    <col min="15" max="16" width="12.6640625" bestFit="1" customWidth="1"/>
    <col min="17" max="19" width="12.1640625" bestFit="1" customWidth="1"/>
    <col min="20" max="21" width="12.6640625" bestFit="1" customWidth="1"/>
  </cols>
  <sheetData>
    <row r="1" spans="1:2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132</v>
      </c>
      <c r="N1" t="s">
        <v>133</v>
      </c>
      <c r="O1" t="s">
        <v>134</v>
      </c>
      <c r="P1" t="s">
        <v>13</v>
      </c>
      <c r="Q1" t="s">
        <v>14</v>
      </c>
      <c r="R1" t="s">
        <v>15</v>
      </c>
      <c r="S1" t="s">
        <v>16</v>
      </c>
      <c r="T1" t="s">
        <v>17</v>
      </c>
      <c r="U1" t="s">
        <v>131</v>
      </c>
      <c r="W1" t="s">
        <v>135</v>
      </c>
      <c r="X1" t="s">
        <v>136</v>
      </c>
      <c r="Y1" t="s">
        <v>137</v>
      </c>
    </row>
    <row r="2" spans="1:25" x14ac:dyDescent="0.2">
      <c r="A2">
        <v>1812500</v>
      </c>
      <c r="B2" t="s">
        <v>18</v>
      </c>
      <c r="C2" t="s">
        <v>19</v>
      </c>
      <c r="D2" t="s">
        <v>20</v>
      </c>
      <c r="E2">
        <v>218000</v>
      </c>
      <c r="F2">
        <v>14.9</v>
      </c>
      <c r="G2">
        <v>-12.45</v>
      </c>
      <c r="H2">
        <v>222569</v>
      </c>
      <c r="I2">
        <v>14.75</v>
      </c>
      <c r="J2">
        <v>-12.25</v>
      </c>
      <c r="K2">
        <v>1</v>
      </c>
      <c r="L2">
        <v>88</v>
      </c>
      <c r="M2">
        <v>315.09090909100001</v>
      </c>
      <c r="N2">
        <v>1169.29011328</v>
      </c>
      <c r="O2">
        <v>854.19920418499999</v>
      </c>
      <c r="P2">
        <v>0.90711162526400002</v>
      </c>
      <c r="Q2">
        <v>0.82285150068799995</v>
      </c>
      <c r="R2">
        <v>987.04512396400003</v>
      </c>
      <c r="S2">
        <v>854.19920418499999</v>
      </c>
      <c r="T2">
        <v>-2.4841705633500002</v>
      </c>
      <c r="U2">
        <v>0.149220686765</v>
      </c>
      <c r="W2">
        <f>M2*0.031556926</f>
        <v>9.943300501457415</v>
      </c>
      <c r="X2">
        <f>N2*0.031556926</f>
        <v>36.899201577308574</v>
      </c>
      <c r="Y2">
        <f>X2-W2</f>
        <v>26.955901075851159</v>
      </c>
    </row>
    <row r="3" spans="1:25" x14ac:dyDescent="0.2">
      <c r="A3">
        <v>6435060</v>
      </c>
      <c r="B3" t="s">
        <v>21</v>
      </c>
      <c r="C3" t="s">
        <v>22</v>
      </c>
      <c r="D3" t="s">
        <v>23</v>
      </c>
      <c r="E3">
        <v>160800</v>
      </c>
      <c r="F3">
        <v>51.84</v>
      </c>
      <c r="G3">
        <v>6.11</v>
      </c>
      <c r="H3">
        <v>161975</v>
      </c>
      <c r="I3">
        <v>51.75</v>
      </c>
      <c r="J3">
        <v>6.25</v>
      </c>
      <c r="K3">
        <v>1</v>
      </c>
      <c r="L3">
        <v>216</v>
      </c>
      <c r="M3">
        <v>2364.6349074099999</v>
      </c>
      <c r="N3">
        <v>2252.1855728700002</v>
      </c>
      <c r="O3">
        <v>-112.44933453599999</v>
      </c>
      <c r="P3">
        <v>0.52248380991400001</v>
      </c>
      <c r="Q3">
        <v>0.27298933162200001</v>
      </c>
      <c r="R3">
        <v>929.87651404300004</v>
      </c>
      <c r="S3">
        <v>705.30161612100005</v>
      </c>
      <c r="T3">
        <v>0.147001956184</v>
      </c>
      <c r="U3">
        <v>0.49277230094000002</v>
      </c>
      <c r="W3">
        <f t="shared" ref="W3:W45" si="0">M3*0.031556926</f>
        <v>74.620608790154222</v>
      </c>
      <c r="X3">
        <f t="shared" ref="X3:X45" si="1">N3*0.031556926</f>
        <v>71.072053461326206</v>
      </c>
      <c r="Y3">
        <f t="shared" ref="Y3:Y45" si="2">X3-W3</f>
        <v>-3.5485553288280158</v>
      </c>
    </row>
    <row r="4" spans="1:25" x14ac:dyDescent="0.2">
      <c r="A4">
        <v>2651100</v>
      </c>
      <c r="B4" t="s">
        <v>24</v>
      </c>
      <c r="C4" t="s">
        <v>25</v>
      </c>
      <c r="D4" t="s">
        <v>26</v>
      </c>
      <c r="E4">
        <v>636130</v>
      </c>
      <c r="F4">
        <v>25.18</v>
      </c>
      <c r="G4">
        <v>89.67</v>
      </c>
      <c r="H4">
        <v>526096</v>
      </c>
      <c r="I4">
        <v>24.25</v>
      </c>
      <c r="J4">
        <v>89.75</v>
      </c>
      <c r="K4">
        <v>1</v>
      </c>
      <c r="L4">
        <v>84</v>
      </c>
      <c r="M4">
        <v>22848.976190500001</v>
      </c>
      <c r="N4">
        <v>17160.856849299998</v>
      </c>
      <c r="O4">
        <v>-5688.1193411699996</v>
      </c>
      <c r="P4">
        <v>0.95087160921299996</v>
      </c>
      <c r="Q4">
        <v>0.90415681720700003</v>
      </c>
      <c r="R4">
        <v>8758.2528267100006</v>
      </c>
      <c r="S4">
        <v>5981.78453137</v>
      </c>
      <c r="T4">
        <v>0.76463113049300002</v>
      </c>
      <c r="U4">
        <v>0.52767508733299995</v>
      </c>
      <c r="W4">
        <f t="shared" si="0"/>
        <v>721.04345081937038</v>
      </c>
      <c r="X4">
        <f t="shared" si="1"/>
        <v>541.54388968995318</v>
      </c>
      <c r="Y4">
        <f t="shared" si="2"/>
        <v>-179.4995611294172</v>
      </c>
    </row>
    <row r="5" spans="1:25" x14ac:dyDescent="0.2">
      <c r="A5">
        <v>4208025</v>
      </c>
      <c r="B5" t="s">
        <v>27</v>
      </c>
      <c r="C5" t="s">
        <v>28</v>
      </c>
      <c r="D5" t="s">
        <v>29</v>
      </c>
      <c r="E5">
        <v>1660000</v>
      </c>
      <c r="F5">
        <v>67.458336000000003</v>
      </c>
      <c r="G5">
        <v>-133.74472</v>
      </c>
      <c r="H5">
        <v>1665430</v>
      </c>
      <c r="I5">
        <v>67.25</v>
      </c>
      <c r="J5">
        <v>-132.75</v>
      </c>
      <c r="K5">
        <v>1</v>
      </c>
      <c r="L5">
        <v>216</v>
      </c>
      <c r="M5">
        <v>8731.7129629600004</v>
      </c>
      <c r="N5">
        <v>5309.3676486499999</v>
      </c>
      <c r="O5">
        <v>-3422.34531431</v>
      </c>
      <c r="P5">
        <v>0.86808429877399995</v>
      </c>
      <c r="Q5">
        <v>0.75357034977799997</v>
      </c>
      <c r="R5">
        <v>5155.3207005800004</v>
      </c>
      <c r="S5">
        <v>3557.6539419699998</v>
      </c>
      <c r="T5">
        <v>0.27879916311899999</v>
      </c>
      <c r="U5">
        <v>-0.298083409809</v>
      </c>
      <c r="W5">
        <f t="shared" si="0"/>
        <v>275.54601982536946</v>
      </c>
      <c r="X5">
        <f t="shared" si="1"/>
        <v>167.54732199524204</v>
      </c>
      <c r="Y5">
        <f t="shared" si="2"/>
        <v>-107.99869783012741</v>
      </c>
    </row>
    <row r="6" spans="1:25" x14ac:dyDescent="0.2">
      <c r="A6">
        <v>3649950</v>
      </c>
      <c r="B6" t="s">
        <v>30</v>
      </c>
      <c r="C6" t="s">
        <v>31</v>
      </c>
      <c r="D6" t="s">
        <v>32</v>
      </c>
      <c r="E6">
        <v>742300</v>
      </c>
      <c r="F6">
        <v>-3.7577799999999999</v>
      </c>
      <c r="G6">
        <v>-49.653329999999997</v>
      </c>
      <c r="H6">
        <v>748796</v>
      </c>
      <c r="I6">
        <v>-4.75</v>
      </c>
      <c r="J6">
        <v>-49.25</v>
      </c>
      <c r="K6">
        <v>1</v>
      </c>
      <c r="L6">
        <v>224</v>
      </c>
      <c r="M6">
        <v>11344.1163125</v>
      </c>
      <c r="N6">
        <v>22757.674187799999</v>
      </c>
      <c r="O6">
        <v>11413.557875300001</v>
      </c>
      <c r="P6">
        <v>0.87940267213800005</v>
      </c>
      <c r="Q6">
        <v>0.77334905976400004</v>
      </c>
      <c r="R6">
        <v>16193.159428299999</v>
      </c>
      <c r="S6">
        <v>11474.896758000001</v>
      </c>
      <c r="T6">
        <v>-2.1782879819000001</v>
      </c>
      <c r="U6">
        <v>0.27290806110799998</v>
      </c>
      <c r="W6">
        <f t="shared" si="0"/>
        <v>357.98543900895538</v>
      </c>
      <c r="X6">
        <f t="shared" si="1"/>
        <v>718.16224027651469</v>
      </c>
      <c r="Y6">
        <f t="shared" si="2"/>
        <v>360.17680126755931</v>
      </c>
    </row>
    <row r="7" spans="1:25" x14ac:dyDescent="0.2">
      <c r="A7">
        <v>3206720</v>
      </c>
      <c r="B7" t="s">
        <v>33</v>
      </c>
      <c r="C7" t="s">
        <v>34</v>
      </c>
      <c r="D7" t="s">
        <v>35</v>
      </c>
      <c r="E7">
        <v>836000</v>
      </c>
      <c r="F7">
        <v>8.15</v>
      </c>
      <c r="G7">
        <v>-63.6</v>
      </c>
      <c r="H7">
        <v>838059</v>
      </c>
      <c r="I7">
        <v>8.25</v>
      </c>
      <c r="J7">
        <v>-63.75</v>
      </c>
      <c r="K7">
        <v>1</v>
      </c>
      <c r="L7">
        <v>132</v>
      </c>
      <c r="M7">
        <v>32719.8781667</v>
      </c>
      <c r="N7">
        <v>39788.0032182</v>
      </c>
      <c r="O7">
        <v>7068.1250515499996</v>
      </c>
      <c r="P7">
        <v>0.79941148116399996</v>
      </c>
      <c r="Q7">
        <v>0.63905871621599997</v>
      </c>
      <c r="R7">
        <v>15907.3703585</v>
      </c>
      <c r="S7">
        <v>11354.5690426</v>
      </c>
      <c r="T7">
        <v>0.47001707817299998</v>
      </c>
      <c r="U7">
        <v>0.72733775916900001</v>
      </c>
      <c r="W7">
        <f t="shared" si="0"/>
        <v>1032.5387740355675</v>
      </c>
      <c r="X7">
        <f t="shared" si="1"/>
        <v>1255.5870732444992</v>
      </c>
      <c r="Y7">
        <f t="shared" si="2"/>
        <v>223.04829920893167</v>
      </c>
    </row>
    <row r="8" spans="1:25" x14ac:dyDescent="0.2">
      <c r="A8">
        <v>4103200</v>
      </c>
      <c r="B8" t="s">
        <v>36</v>
      </c>
      <c r="C8" t="s">
        <v>37</v>
      </c>
      <c r="D8" t="s">
        <v>38</v>
      </c>
      <c r="E8">
        <v>831390</v>
      </c>
      <c r="F8">
        <v>61.933700000000002</v>
      </c>
      <c r="G8">
        <v>-162.88290000000001</v>
      </c>
      <c r="H8">
        <v>825250</v>
      </c>
      <c r="I8">
        <v>62.75</v>
      </c>
      <c r="J8">
        <v>-163.75</v>
      </c>
      <c r="K8">
        <v>1</v>
      </c>
      <c r="L8">
        <v>330</v>
      </c>
      <c r="M8">
        <v>6583.8385484800001</v>
      </c>
      <c r="N8">
        <v>1907.32727282</v>
      </c>
      <c r="O8">
        <v>-4676.51127567</v>
      </c>
      <c r="P8">
        <v>0.73084807471500002</v>
      </c>
      <c r="Q8">
        <v>0.53413890831499999</v>
      </c>
      <c r="R8">
        <v>6487.87496999</v>
      </c>
      <c r="S8">
        <v>4687.9248656600003</v>
      </c>
      <c r="T8">
        <v>-0.48077553364199999</v>
      </c>
      <c r="U8">
        <v>-3.0797780452799999</v>
      </c>
      <c r="W8">
        <f t="shared" si="0"/>
        <v>207.76570587033078</v>
      </c>
      <c r="X8">
        <f t="shared" si="1"/>
        <v>60.189385606162546</v>
      </c>
      <c r="Y8">
        <f t="shared" si="2"/>
        <v>-147.57632026416823</v>
      </c>
    </row>
    <row r="9" spans="1:25" x14ac:dyDescent="0.2">
      <c r="A9">
        <v>2181900</v>
      </c>
      <c r="B9" t="s">
        <v>39</v>
      </c>
      <c r="C9" t="s">
        <v>40</v>
      </c>
      <c r="D9" t="s">
        <v>41</v>
      </c>
      <c r="E9">
        <v>1705383</v>
      </c>
      <c r="F9">
        <v>30.77</v>
      </c>
      <c r="G9">
        <v>117.62</v>
      </c>
      <c r="H9">
        <v>1709530</v>
      </c>
      <c r="I9">
        <v>31.25</v>
      </c>
      <c r="J9">
        <v>117.75</v>
      </c>
      <c r="K9">
        <v>1</v>
      </c>
      <c r="L9">
        <v>12</v>
      </c>
      <c r="M9">
        <v>25012.263166699999</v>
      </c>
      <c r="N9">
        <v>25330.091878300002</v>
      </c>
      <c r="O9">
        <v>317.82871158900002</v>
      </c>
      <c r="P9">
        <v>0.98274565348099996</v>
      </c>
      <c r="Q9">
        <v>0.96578901943600004</v>
      </c>
      <c r="R9">
        <v>2231.4530520899998</v>
      </c>
      <c r="S9">
        <v>1877.05714128</v>
      </c>
      <c r="T9">
        <v>0.96460589772200001</v>
      </c>
      <c r="U9">
        <v>0.95432328020000001</v>
      </c>
      <c r="W9">
        <f t="shared" si="0"/>
        <v>789.31013784407753</v>
      </c>
      <c r="X9">
        <f t="shared" si="1"/>
        <v>799.33983497671409</v>
      </c>
      <c r="Y9">
        <f t="shared" si="2"/>
        <v>10.029697132636556</v>
      </c>
    </row>
    <row r="10" spans="1:25" x14ac:dyDescent="0.2">
      <c r="A10">
        <v>2856900</v>
      </c>
      <c r="B10" t="s">
        <v>42</v>
      </c>
      <c r="C10" t="s">
        <v>43</v>
      </c>
      <c r="D10" t="s">
        <v>44</v>
      </c>
      <c r="E10">
        <v>299320</v>
      </c>
      <c r="F10">
        <v>16.920000000000002</v>
      </c>
      <c r="G10">
        <v>81.78</v>
      </c>
      <c r="H10">
        <v>303518</v>
      </c>
      <c r="I10">
        <v>17.75</v>
      </c>
      <c r="J10">
        <v>81.25</v>
      </c>
      <c r="K10">
        <v>1</v>
      </c>
      <c r="L10">
        <v>12</v>
      </c>
      <c r="M10">
        <v>2171.25</v>
      </c>
      <c r="N10">
        <v>5481.3654988600001</v>
      </c>
      <c r="O10">
        <v>3310.1154988600001</v>
      </c>
      <c r="P10">
        <v>0.92272642285600004</v>
      </c>
      <c r="Q10">
        <v>0.85142405143599997</v>
      </c>
      <c r="R10">
        <v>4652.0842628099999</v>
      </c>
      <c r="S10">
        <v>3310.1154988600001</v>
      </c>
      <c r="T10">
        <v>-1.10692085948</v>
      </c>
      <c r="U10">
        <v>0.23429867616200001</v>
      </c>
      <c r="W10">
        <f t="shared" si="0"/>
        <v>68.517975577499996</v>
      </c>
      <c r="X10">
        <f t="shared" si="1"/>
        <v>172.97504542647809</v>
      </c>
      <c r="Y10">
        <f t="shared" si="2"/>
        <v>104.45706984897809</v>
      </c>
    </row>
    <row r="11" spans="1:25" x14ac:dyDescent="0.2">
      <c r="A11">
        <v>4115200</v>
      </c>
      <c r="B11" t="s">
        <v>45</v>
      </c>
      <c r="C11" t="s">
        <v>46</v>
      </c>
      <c r="D11" t="s">
        <v>38</v>
      </c>
      <c r="E11">
        <v>613830</v>
      </c>
      <c r="F11">
        <v>45.607300000000002</v>
      </c>
      <c r="G11">
        <v>-121.1734</v>
      </c>
      <c r="H11">
        <v>617860</v>
      </c>
      <c r="I11">
        <v>45.75</v>
      </c>
      <c r="J11">
        <v>-121.25</v>
      </c>
      <c r="K11">
        <v>1</v>
      </c>
      <c r="L11">
        <v>384</v>
      </c>
      <c r="M11">
        <v>4960.5063229199995</v>
      </c>
      <c r="N11">
        <v>3383.8373266899998</v>
      </c>
      <c r="O11">
        <v>-1576.6689962299999</v>
      </c>
      <c r="P11">
        <v>0.63770993322199998</v>
      </c>
      <c r="Q11">
        <v>0.40667395893000002</v>
      </c>
      <c r="R11">
        <v>2202.2885973000002</v>
      </c>
      <c r="S11">
        <v>1715.4066817600001</v>
      </c>
      <c r="T11">
        <v>-0.25579250248099999</v>
      </c>
      <c r="U11">
        <v>0.34215560080200003</v>
      </c>
      <c r="W11">
        <f t="shared" si="0"/>
        <v>156.53833095491854</v>
      </c>
      <c r="X11">
        <f t="shared" si="1"/>
        <v>106.78350411439415</v>
      </c>
      <c r="Y11">
        <f t="shared" si="2"/>
        <v>-49.754826840524387</v>
      </c>
    </row>
    <row r="12" spans="1:25" x14ac:dyDescent="0.2">
      <c r="A12">
        <v>2335950</v>
      </c>
      <c r="B12" t="s">
        <v>47</v>
      </c>
      <c r="C12" t="s">
        <v>48</v>
      </c>
      <c r="D12" t="s">
        <v>49</v>
      </c>
      <c r="E12">
        <v>832418</v>
      </c>
      <c r="F12">
        <v>25.37</v>
      </c>
      <c r="G12">
        <v>68.37</v>
      </c>
      <c r="H12">
        <v>835154</v>
      </c>
      <c r="I12">
        <v>24.75</v>
      </c>
      <c r="J12">
        <v>68.25</v>
      </c>
      <c r="K12">
        <v>1</v>
      </c>
      <c r="L12">
        <v>12</v>
      </c>
      <c r="M12">
        <v>1666.41666667</v>
      </c>
      <c r="N12">
        <v>2363.5193850199998</v>
      </c>
      <c r="O12">
        <v>697.102718353</v>
      </c>
      <c r="P12">
        <v>0.21378328578700001</v>
      </c>
      <c r="Q12">
        <v>4.5703293281799999E-2</v>
      </c>
      <c r="R12">
        <v>2288.3964502399999</v>
      </c>
      <c r="S12">
        <v>1946.7486712100001</v>
      </c>
      <c r="T12">
        <v>-0.508931749228</v>
      </c>
      <c r="U12">
        <v>0.14404461227199999</v>
      </c>
      <c r="W12">
        <f t="shared" si="0"/>
        <v>52.586987435271858</v>
      </c>
      <c r="X12">
        <f t="shared" si="1"/>
        <v>74.585406332641639</v>
      </c>
      <c r="Y12">
        <f t="shared" si="2"/>
        <v>21.998418897369781</v>
      </c>
    </row>
    <row r="13" spans="1:25" x14ac:dyDescent="0.2">
      <c r="A13">
        <v>1537100</v>
      </c>
      <c r="B13" t="s">
        <v>50</v>
      </c>
      <c r="C13" t="s">
        <v>51</v>
      </c>
      <c r="D13" t="s">
        <v>52</v>
      </c>
      <c r="E13">
        <v>600000</v>
      </c>
      <c r="F13">
        <v>12.12</v>
      </c>
      <c r="G13">
        <v>15.03</v>
      </c>
      <c r="H13">
        <v>604180</v>
      </c>
      <c r="I13">
        <v>11.75</v>
      </c>
      <c r="J13">
        <v>15.25</v>
      </c>
      <c r="K13">
        <v>1</v>
      </c>
      <c r="L13">
        <v>115</v>
      </c>
      <c r="M13">
        <v>480.58260869600002</v>
      </c>
      <c r="N13">
        <v>4537.3512727200005</v>
      </c>
      <c r="O13">
        <v>4056.76866402</v>
      </c>
      <c r="P13">
        <v>0.44840015676299999</v>
      </c>
      <c r="Q13">
        <v>0.201062700585</v>
      </c>
      <c r="R13">
        <v>5996.4179252399999</v>
      </c>
      <c r="S13">
        <v>4062.3118705400002</v>
      </c>
      <c r="T13">
        <v>-94.722432275499997</v>
      </c>
      <c r="U13">
        <v>-0.36298614305900001</v>
      </c>
      <c r="W13">
        <f t="shared" si="0"/>
        <v>15.165709819506629</v>
      </c>
      <c r="X13">
        <f t="shared" si="1"/>
        <v>143.18485834923086</v>
      </c>
      <c r="Y13">
        <f t="shared" si="2"/>
        <v>128.01914852972425</v>
      </c>
    </row>
    <row r="14" spans="1:25" x14ac:dyDescent="0.2">
      <c r="A14">
        <v>4152050</v>
      </c>
      <c r="B14" t="s">
        <v>53</v>
      </c>
      <c r="C14" t="s">
        <v>54</v>
      </c>
      <c r="D14" t="s">
        <v>38</v>
      </c>
      <c r="E14">
        <v>618715</v>
      </c>
      <c r="F14">
        <v>32.731699999999996</v>
      </c>
      <c r="G14">
        <v>-114.6319</v>
      </c>
      <c r="H14">
        <v>628266</v>
      </c>
      <c r="I14">
        <v>32.75</v>
      </c>
      <c r="J14">
        <v>-114.75</v>
      </c>
      <c r="K14">
        <v>1</v>
      </c>
      <c r="L14">
        <v>384</v>
      </c>
      <c r="M14">
        <v>79.164111979200001</v>
      </c>
      <c r="N14">
        <v>901.94860843799995</v>
      </c>
      <c r="O14">
        <v>822.78449645900002</v>
      </c>
      <c r="P14">
        <v>0.29132953934599998</v>
      </c>
      <c r="Q14">
        <v>8.48729004954E-2</v>
      </c>
      <c r="R14">
        <v>998.91204046799999</v>
      </c>
      <c r="S14">
        <v>823.421181209</v>
      </c>
      <c r="T14">
        <v>-68.111622127499999</v>
      </c>
      <c r="U14">
        <v>-0.40297916892199998</v>
      </c>
      <c r="W14">
        <f t="shared" si="0"/>
        <v>2.4981760235833277</v>
      </c>
      <c r="X14">
        <f t="shared" si="1"/>
        <v>28.462725492280939</v>
      </c>
      <c r="Y14">
        <f t="shared" si="2"/>
        <v>25.964549468697612</v>
      </c>
    </row>
    <row r="15" spans="1:25" x14ac:dyDescent="0.2">
      <c r="A15">
        <v>6980802</v>
      </c>
      <c r="B15" t="s">
        <v>55</v>
      </c>
      <c r="C15" t="s">
        <v>56</v>
      </c>
      <c r="D15" t="s">
        <v>57</v>
      </c>
      <c r="E15">
        <v>482000</v>
      </c>
      <c r="F15">
        <v>46.77</v>
      </c>
      <c r="G15">
        <v>33.18</v>
      </c>
      <c r="H15">
        <v>486298</v>
      </c>
      <c r="I15">
        <v>47.25</v>
      </c>
      <c r="J15">
        <v>34.25</v>
      </c>
      <c r="K15">
        <v>1</v>
      </c>
      <c r="L15">
        <v>120</v>
      </c>
      <c r="M15">
        <v>1422.2031083300001</v>
      </c>
      <c r="N15">
        <v>2487.4799771600001</v>
      </c>
      <c r="O15">
        <v>1065.27686883</v>
      </c>
      <c r="P15">
        <v>0.29919470805600001</v>
      </c>
      <c r="Q15">
        <v>8.9517473328599995E-2</v>
      </c>
      <c r="R15">
        <v>1500.34810451</v>
      </c>
      <c r="S15">
        <v>1233.8742274900001</v>
      </c>
      <c r="T15">
        <v>-2.6988924692</v>
      </c>
      <c r="U15">
        <v>0.15313233383700001</v>
      </c>
      <c r="W15">
        <f t="shared" si="0"/>
        <v>44.880358246539792</v>
      </c>
      <c r="X15">
        <f t="shared" si="1"/>
        <v>78.497221565719812</v>
      </c>
      <c r="Y15">
        <f t="shared" si="2"/>
        <v>33.61686331918002</v>
      </c>
    </row>
    <row r="16" spans="1:25" x14ac:dyDescent="0.2">
      <c r="A16">
        <v>2180800</v>
      </c>
      <c r="B16" t="s">
        <v>58</v>
      </c>
      <c r="C16" t="s">
        <v>59</v>
      </c>
      <c r="D16" t="s">
        <v>41</v>
      </c>
      <c r="E16">
        <v>730036</v>
      </c>
      <c r="F16">
        <v>34.92</v>
      </c>
      <c r="G16">
        <v>113.65</v>
      </c>
      <c r="H16">
        <v>730401</v>
      </c>
      <c r="I16">
        <v>34.75</v>
      </c>
      <c r="J16">
        <v>114.75</v>
      </c>
      <c r="K16">
        <v>1</v>
      </c>
      <c r="L16">
        <v>120</v>
      </c>
      <c r="M16">
        <v>1282.05</v>
      </c>
      <c r="N16">
        <v>2470.81672897</v>
      </c>
      <c r="O16">
        <v>1188.76672897</v>
      </c>
      <c r="P16">
        <v>0.80708599743999998</v>
      </c>
      <c r="Q16">
        <v>0.65138780726300005</v>
      </c>
      <c r="R16">
        <v>2043.5698552199999</v>
      </c>
      <c r="S16">
        <v>1311.0079628000001</v>
      </c>
      <c r="T16">
        <v>-3.01960729281</v>
      </c>
      <c r="U16">
        <v>0.22932459207299999</v>
      </c>
      <c r="W16">
        <f t="shared" si="0"/>
        <v>40.457556978299998</v>
      </c>
      <c r="X16">
        <f t="shared" si="1"/>
        <v>77.971380675668343</v>
      </c>
      <c r="Y16">
        <f t="shared" si="2"/>
        <v>37.513823697368345</v>
      </c>
    </row>
    <row r="17" spans="1:25" x14ac:dyDescent="0.2">
      <c r="A17">
        <v>1234150</v>
      </c>
      <c r="B17" t="s">
        <v>60</v>
      </c>
      <c r="C17" t="s">
        <v>61</v>
      </c>
      <c r="D17" t="s">
        <v>62</v>
      </c>
      <c r="E17">
        <v>700000</v>
      </c>
      <c r="F17">
        <v>13.52</v>
      </c>
      <c r="G17">
        <v>2.08</v>
      </c>
      <c r="H17">
        <v>701748</v>
      </c>
      <c r="I17">
        <v>13.75</v>
      </c>
      <c r="J17">
        <v>1.75</v>
      </c>
      <c r="K17">
        <v>1</v>
      </c>
      <c r="L17">
        <v>191</v>
      </c>
      <c r="M17">
        <v>700.96858638699996</v>
      </c>
      <c r="N17">
        <v>3579.6392378099999</v>
      </c>
      <c r="O17">
        <v>2878.67065142</v>
      </c>
      <c r="P17">
        <v>0.35738203573100003</v>
      </c>
      <c r="Q17">
        <v>0.12772191946299999</v>
      </c>
      <c r="R17">
        <v>4355.5795269700002</v>
      </c>
      <c r="S17">
        <v>2959.1228375699998</v>
      </c>
      <c r="T17">
        <v>-50.401003078999999</v>
      </c>
      <c r="U17">
        <v>-0.318073913253</v>
      </c>
      <c r="W17">
        <f t="shared" si="0"/>
        <v>22.120413808939166</v>
      </c>
      <c r="X17">
        <f t="shared" si="1"/>
        <v>112.96241053426657</v>
      </c>
      <c r="Y17">
        <f t="shared" si="2"/>
        <v>90.841996725327405</v>
      </c>
    </row>
    <row r="18" spans="1:25" x14ac:dyDescent="0.2">
      <c r="A18">
        <v>6977100</v>
      </c>
      <c r="B18" t="s">
        <v>63</v>
      </c>
      <c r="C18" t="s">
        <v>64</v>
      </c>
      <c r="D18" t="s">
        <v>65</v>
      </c>
      <c r="E18">
        <v>1360000</v>
      </c>
      <c r="F18">
        <v>48.804721999999998</v>
      </c>
      <c r="G18">
        <v>44.585833000000001</v>
      </c>
      <c r="H18">
        <v>1360010</v>
      </c>
      <c r="I18">
        <v>48.75</v>
      </c>
      <c r="J18">
        <v>44.75</v>
      </c>
      <c r="K18">
        <v>1</v>
      </c>
      <c r="L18">
        <v>72</v>
      </c>
      <c r="M18">
        <v>8145.2777777800002</v>
      </c>
      <c r="N18">
        <v>8096.3097330700002</v>
      </c>
      <c r="O18">
        <v>-48.968044704900002</v>
      </c>
      <c r="P18">
        <v>0.73556875376300002</v>
      </c>
      <c r="Q18">
        <v>0.54106139151300003</v>
      </c>
      <c r="R18">
        <v>3027.3892276699999</v>
      </c>
      <c r="S18">
        <v>2399.1693386500001</v>
      </c>
      <c r="T18">
        <v>0.48740479121000002</v>
      </c>
      <c r="U18">
        <v>0.73329594951599997</v>
      </c>
      <c r="W18">
        <f t="shared" si="0"/>
        <v>257.03992808284789</v>
      </c>
      <c r="X18">
        <f t="shared" si="1"/>
        <v>255.49464711956975</v>
      </c>
      <c r="Y18">
        <f t="shared" si="2"/>
        <v>-1.5452809632781452</v>
      </c>
    </row>
    <row r="19" spans="1:25" x14ac:dyDescent="0.2">
      <c r="A19">
        <v>4351900</v>
      </c>
      <c r="B19" t="s">
        <v>66</v>
      </c>
      <c r="C19" t="s">
        <v>67</v>
      </c>
      <c r="D19" t="s">
        <v>68</v>
      </c>
      <c r="E19">
        <v>450902</v>
      </c>
      <c r="F19">
        <v>25.9</v>
      </c>
      <c r="G19">
        <v>-97.52</v>
      </c>
      <c r="H19">
        <v>473963</v>
      </c>
      <c r="I19">
        <v>26.25</v>
      </c>
      <c r="J19">
        <v>-98.75</v>
      </c>
      <c r="K19">
        <v>1</v>
      </c>
      <c r="L19">
        <v>264</v>
      </c>
      <c r="M19">
        <v>16.4265909091</v>
      </c>
      <c r="N19">
        <v>1005.73604434</v>
      </c>
      <c r="O19">
        <v>989.30945343300004</v>
      </c>
      <c r="P19">
        <v>0.242300002727</v>
      </c>
      <c r="Q19">
        <v>5.8709291321299997E-2</v>
      </c>
      <c r="R19">
        <v>1300.6081240799999</v>
      </c>
      <c r="S19">
        <v>989.30945343300004</v>
      </c>
      <c r="T19">
        <v>-1507.0399077</v>
      </c>
      <c r="U19">
        <v>-0.56991006571400005</v>
      </c>
      <c r="W19">
        <f t="shared" si="0"/>
        <v>0.51837271375074145</v>
      </c>
      <c r="X19">
        <f t="shared" si="1"/>
        <v>31.737937926770098</v>
      </c>
      <c r="Y19">
        <f t="shared" si="2"/>
        <v>31.219565213019358</v>
      </c>
    </row>
    <row r="20" spans="1:25" x14ac:dyDescent="0.2">
      <c r="A20">
        <v>6742500</v>
      </c>
      <c r="B20" t="s">
        <v>69</v>
      </c>
      <c r="C20" t="s">
        <v>70</v>
      </c>
      <c r="D20" t="s">
        <v>71</v>
      </c>
      <c r="E20">
        <v>658400</v>
      </c>
      <c r="F20">
        <v>43.627222000000003</v>
      </c>
      <c r="G20">
        <v>25.354444000000001</v>
      </c>
      <c r="H20">
        <v>659379</v>
      </c>
      <c r="I20">
        <v>43.75</v>
      </c>
      <c r="J20">
        <v>25.75</v>
      </c>
      <c r="K20">
        <v>1</v>
      </c>
      <c r="L20">
        <v>288</v>
      </c>
      <c r="M20">
        <v>5839.1666666700003</v>
      </c>
      <c r="N20">
        <v>6789.2178382900001</v>
      </c>
      <c r="O20">
        <v>950.05117162099998</v>
      </c>
      <c r="P20">
        <v>0.46153803323999998</v>
      </c>
      <c r="Q20">
        <v>0.21301735612700001</v>
      </c>
      <c r="R20">
        <v>2505.6526125599999</v>
      </c>
      <c r="S20">
        <v>1983.09917662</v>
      </c>
      <c r="T20">
        <v>-0.50370645101199996</v>
      </c>
      <c r="U20">
        <v>0.42517021344299999</v>
      </c>
      <c r="W20">
        <f t="shared" si="0"/>
        <v>184.26615040177185</v>
      </c>
      <c r="X20">
        <f t="shared" si="1"/>
        <v>214.24684492079749</v>
      </c>
      <c r="Y20">
        <f t="shared" si="2"/>
        <v>29.980694519025633</v>
      </c>
    </row>
    <row r="21" spans="1:25" x14ac:dyDescent="0.2">
      <c r="A21">
        <v>2917110</v>
      </c>
      <c r="B21" t="s">
        <v>72</v>
      </c>
      <c r="C21" t="s">
        <v>73</v>
      </c>
      <c r="D21" t="s">
        <v>74</v>
      </c>
      <c r="E21">
        <v>309000</v>
      </c>
      <c r="F21">
        <v>37.83</v>
      </c>
      <c r="G21">
        <v>65.25</v>
      </c>
      <c r="H21">
        <v>315618</v>
      </c>
      <c r="I21">
        <v>37.75</v>
      </c>
      <c r="J21">
        <v>65.25</v>
      </c>
      <c r="K21">
        <v>1</v>
      </c>
      <c r="L21">
        <v>120</v>
      </c>
      <c r="M21">
        <v>1325.7583333299999</v>
      </c>
      <c r="N21">
        <v>1930.09986979</v>
      </c>
      <c r="O21">
        <v>604.34153645799995</v>
      </c>
      <c r="P21">
        <v>0.52804762524100002</v>
      </c>
      <c r="Q21">
        <v>0.27883429452300001</v>
      </c>
      <c r="R21">
        <v>1454.0761351900001</v>
      </c>
      <c r="S21">
        <v>1008.88813985</v>
      </c>
      <c r="T21">
        <v>-1.60044575291</v>
      </c>
      <c r="U21">
        <v>0.29493655915900002</v>
      </c>
      <c r="W21">
        <f t="shared" si="0"/>
        <v>41.83685761877814</v>
      </c>
      <c r="X21">
        <f t="shared" si="1"/>
        <v>60.908018763572663</v>
      </c>
      <c r="Y21">
        <f t="shared" si="2"/>
        <v>19.071161144794523</v>
      </c>
    </row>
    <row r="22" spans="1:25" x14ac:dyDescent="0.2">
      <c r="A22">
        <v>2646200</v>
      </c>
      <c r="B22" t="s">
        <v>75</v>
      </c>
      <c r="C22" t="s">
        <v>76</v>
      </c>
      <c r="D22" t="s">
        <v>26</v>
      </c>
      <c r="E22">
        <v>846300</v>
      </c>
      <c r="F22">
        <v>24.08</v>
      </c>
      <c r="G22">
        <v>89.03</v>
      </c>
      <c r="H22">
        <v>933349</v>
      </c>
      <c r="I22">
        <v>24.75</v>
      </c>
      <c r="J22">
        <v>88.25</v>
      </c>
      <c r="K22">
        <v>1</v>
      </c>
      <c r="L22">
        <v>83</v>
      </c>
      <c r="M22">
        <v>11146.0770964</v>
      </c>
      <c r="N22">
        <v>16347.481374200001</v>
      </c>
      <c r="O22">
        <v>5201.4042777799996</v>
      </c>
      <c r="P22">
        <v>0.94884547030599997</v>
      </c>
      <c r="Q22">
        <v>0.90030772652000002</v>
      </c>
      <c r="R22">
        <v>8869.0698907499991</v>
      </c>
      <c r="S22">
        <v>5583.9394720299997</v>
      </c>
      <c r="T22">
        <v>0.63182009629900004</v>
      </c>
      <c r="U22">
        <v>0.59484282397900001</v>
      </c>
      <c r="W22">
        <f t="shared" si="0"/>
        <v>351.73593012138969</v>
      </c>
      <c r="X22">
        <f t="shared" si="1"/>
        <v>515.87626001200772</v>
      </c>
      <c r="Y22">
        <f t="shared" si="2"/>
        <v>164.14032989061803</v>
      </c>
    </row>
    <row r="23" spans="1:25" x14ac:dyDescent="0.2">
      <c r="A23">
        <v>5204251</v>
      </c>
      <c r="B23" t="s">
        <v>77</v>
      </c>
      <c r="C23" t="s">
        <v>78</v>
      </c>
      <c r="D23" t="s">
        <v>79</v>
      </c>
      <c r="E23">
        <v>647200</v>
      </c>
      <c r="F23">
        <v>-33.743299999999998</v>
      </c>
      <c r="G23">
        <v>142.2687</v>
      </c>
      <c r="H23">
        <v>625770</v>
      </c>
      <c r="I23">
        <v>-33.75</v>
      </c>
      <c r="J23">
        <v>142.25</v>
      </c>
      <c r="K23">
        <v>1</v>
      </c>
      <c r="L23">
        <v>351</v>
      </c>
      <c r="M23">
        <v>31.2841282051</v>
      </c>
      <c r="N23">
        <v>3059.9730530699999</v>
      </c>
      <c r="O23">
        <v>3028.68892486</v>
      </c>
      <c r="P23">
        <v>0.13377037302600001</v>
      </c>
      <c r="Q23">
        <v>1.7894512699600001E-2</v>
      </c>
      <c r="R23">
        <v>3960.1822227299999</v>
      </c>
      <c r="S23">
        <v>3028.68892486</v>
      </c>
      <c r="T23">
        <v>-5348.7591427300003</v>
      </c>
      <c r="U23">
        <v>-0.63955140773100005</v>
      </c>
      <c r="W23">
        <f t="shared" si="0"/>
        <v>0.98723091874285351</v>
      </c>
      <c r="X23">
        <f t="shared" si="1"/>
        <v>96.563343197724052</v>
      </c>
      <c r="Y23">
        <f t="shared" si="2"/>
        <v>95.576112278981199</v>
      </c>
    </row>
    <row r="24" spans="1:25" x14ac:dyDescent="0.2">
      <c r="A24">
        <v>2919200</v>
      </c>
      <c r="B24" t="s">
        <v>80</v>
      </c>
      <c r="C24" t="s">
        <v>81</v>
      </c>
      <c r="D24" t="s">
        <v>82</v>
      </c>
      <c r="E24">
        <v>190000</v>
      </c>
      <c r="F24">
        <v>50.85</v>
      </c>
      <c r="G24">
        <v>51.28</v>
      </c>
      <c r="H24">
        <v>190949</v>
      </c>
      <c r="I24">
        <v>51.25</v>
      </c>
      <c r="J24">
        <v>51.25</v>
      </c>
      <c r="K24">
        <v>1</v>
      </c>
      <c r="L24">
        <v>120</v>
      </c>
      <c r="M24">
        <v>277.67308333300002</v>
      </c>
      <c r="N24">
        <v>654.31376631199998</v>
      </c>
      <c r="O24">
        <v>376.64068297799997</v>
      </c>
      <c r="P24">
        <v>0.498684487442</v>
      </c>
      <c r="Q24">
        <v>0.24868621801499999</v>
      </c>
      <c r="R24">
        <v>937.749597236</v>
      </c>
      <c r="S24">
        <v>513.26984124600006</v>
      </c>
      <c r="T24">
        <v>-5.0687929822799997</v>
      </c>
      <c r="U24">
        <v>2.1228849694200001E-2</v>
      </c>
      <c r="W24">
        <f t="shared" si="0"/>
        <v>8.7625089429313157</v>
      </c>
      <c r="X24">
        <f t="shared" si="1"/>
        <v>20.648131104289075</v>
      </c>
      <c r="Y24">
        <f t="shared" si="2"/>
        <v>11.885622161357759</v>
      </c>
    </row>
    <row r="25" spans="1:25" x14ac:dyDescent="0.2">
      <c r="A25">
        <v>2903420</v>
      </c>
      <c r="B25" t="s">
        <v>83</v>
      </c>
      <c r="C25" t="s">
        <v>84</v>
      </c>
      <c r="D25" t="s">
        <v>65</v>
      </c>
      <c r="E25">
        <v>2430000</v>
      </c>
      <c r="F25">
        <v>70.7</v>
      </c>
      <c r="G25">
        <v>127.65</v>
      </c>
      <c r="H25">
        <v>2423610</v>
      </c>
      <c r="I25">
        <v>70.25</v>
      </c>
      <c r="J25">
        <v>126.75</v>
      </c>
      <c r="K25">
        <v>1</v>
      </c>
      <c r="L25">
        <v>264</v>
      </c>
      <c r="M25">
        <v>17133.884090899999</v>
      </c>
      <c r="N25">
        <v>12048.6791724</v>
      </c>
      <c r="O25">
        <v>-5085.2049185100004</v>
      </c>
      <c r="P25">
        <v>0.81079621533599999</v>
      </c>
      <c r="Q25">
        <v>0.65739050280400002</v>
      </c>
      <c r="R25">
        <v>16061.297880599999</v>
      </c>
      <c r="S25">
        <v>8630.4807800300005</v>
      </c>
      <c r="T25">
        <v>0.423995414505</v>
      </c>
      <c r="U25">
        <v>-0.62048351502999999</v>
      </c>
      <c r="W25">
        <f t="shared" si="0"/>
        <v>540.69271234910855</v>
      </c>
      <c r="X25">
        <f t="shared" si="1"/>
        <v>380.21927704116803</v>
      </c>
      <c r="Y25">
        <f t="shared" si="2"/>
        <v>-160.47343530794052</v>
      </c>
    </row>
    <row r="26" spans="1:25" x14ac:dyDescent="0.2">
      <c r="A26">
        <v>2969101</v>
      </c>
      <c r="B26" t="s">
        <v>85</v>
      </c>
      <c r="C26" t="s">
        <v>86</v>
      </c>
      <c r="D26" t="s">
        <v>87</v>
      </c>
      <c r="E26">
        <v>419000</v>
      </c>
      <c r="F26">
        <v>15.318300000000001</v>
      </c>
      <c r="G26">
        <v>105.5</v>
      </c>
      <c r="H26">
        <v>421142</v>
      </c>
      <c r="I26">
        <v>16.25</v>
      </c>
      <c r="J26">
        <v>105.25</v>
      </c>
      <c r="K26">
        <v>1</v>
      </c>
      <c r="L26">
        <v>168</v>
      </c>
      <c r="M26">
        <v>9276.0867797600004</v>
      </c>
      <c r="N26">
        <v>7352.8463897700003</v>
      </c>
      <c r="O26">
        <v>-1923.24038999</v>
      </c>
      <c r="P26">
        <v>0.93100467954499999</v>
      </c>
      <c r="Q26">
        <v>0.86676971333499997</v>
      </c>
      <c r="R26">
        <v>4123.66956467</v>
      </c>
      <c r="S26">
        <v>2682.5018148899999</v>
      </c>
      <c r="T26">
        <v>0.76367076782900001</v>
      </c>
      <c r="U26">
        <v>0.49943843543999999</v>
      </c>
      <c r="W26">
        <f t="shared" si="0"/>
        <v>292.72478407846461</v>
      </c>
      <c r="X26">
        <f t="shared" si="1"/>
        <v>232.03322941133905</v>
      </c>
      <c r="Y26">
        <f t="shared" si="2"/>
        <v>-60.691554667125558</v>
      </c>
    </row>
    <row r="27" spans="1:25" x14ac:dyDescent="0.2">
      <c r="A27">
        <v>2906900</v>
      </c>
      <c r="B27" t="s">
        <v>88</v>
      </c>
      <c r="C27" t="s">
        <v>89</v>
      </c>
      <c r="D27" t="s">
        <v>65</v>
      </c>
      <c r="E27">
        <v>1730000</v>
      </c>
      <c r="F27">
        <v>50.63</v>
      </c>
      <c r="G27">
        <v>137.12</v>
      </c>
      <c r="H27">
        <v>1730150</v>
      </c>
      <c r="I27">
        <v>50.25</v>
      </c>
      <c r="J27">
        <v>136.75</v>
      </c>
      <c r="K27">
        <v>1</v>
      </c>
      <c r="L27">
        <v>226</v>
      </c>
      <c r="M27">
        <v>9831.8668362799999</v>
      </c>
      <c r="N27">
        <v>9922.3347092299991</v>
      </c>
      <c r="O27">
        <v>90.467872951800004</v>
      </c>
      <c r="P27">
        <v>0.74227578318200005</v>
      </c>
      <c r="Q27">
        <v>0.55097333829799999</v>
      </c>
      <c r="R27">
        <v>5803.2736857800001</v>
      </c>
      <c r="S27">
        <v>4035.0428968900001</v>
      </c>
      <c r="T27">
        <v>0.46972190612999998</v>
      </c>
      <c r="U27">
        <v>0.74076869464600004</v>
      </c>
      <c r="W27">
        <f t="shared" si="0"/>
        <v>310.26349419434206</v>
      </c>
      <c r="X27">
        <f t="shared" si="1"/>
        <v>313.11838216640257</v>
      </c>
      <c r="Y27">
        <f t="shared" si="2"/>
        <v>2.85488797206051</v>
      </c>
    </row>
    <row r="28" spans="1:25" x14ac:dyDescent="0.2">
      <c r="A28">
        <v>1357100</v>
      </c>
      <c r="B28" t="s">
        <v>90</v>
      </c>
      <c r="C28" t="s">
        <v>91</v>
      </c>
      <c r="D28" t="s">
        <v>92</v>
      </c>
      <c r="E28">
        <v>410000</v>
      </c>
      <c r="F28">
        <v>-18.283332999999999</v>
      </c>
      <c r="G28">
        <v>21.8</v>
      </c>
      <c r="H28">
        <v>251789</v>
      </c>
      <c r="I28">
        <v>-19.25</v>
      </c>
      <c r="J28">
        <v>22.75</v>
      </c>
      <c r="K28">
        <v>1</v>
      </c>
      <c r="L28">
        <v>254</v>
      </c>
      <c r="M28">
        <v>247.76183070900001</v>
      </c>
      <c r="N28">
        <v>416.95790513100002</v>
      </c>
      <c r="O28">
        <v>169.19607442200001</v>
      </c>
      <c r="P28">
        <v>0.62157772707100001</v>
      </c>
      <c r="Q28">
        <v>0.38635887079100001</v>
      </c>
      <c r="R28">
        <v>502.78223226699998</v>
      </c>
      <c r="S28">
        <v>271.20585129199998</v>
      </c>
      <c r="T28">
        <v>-12.9869469117</v>
      </c>
      <c r="U28">
        <v>6.4330681372000001E-2</v>
      </c>
      <c r="W28">
        <f t="shared" si="0"/>
        <v>7.818601757308441</v>
      </c>
      <c r="X28">
        <f t="shared" si="1"/>
        <v>13.157909757333988</v>
      </c>
      <c r="Y28">
        <f t="shared" si="2"/>
        <v>5.3393080000255466</v>
      </c>
    </row>
    <row r="29" spans="1:25" x14ac:dyDescent="0.2">
      <c r="A29">
        <v>4213712</v>
      </c>
      <c r="B29" t="s">
        <v>93</v>
      </c>
      <c r="C29" t="s">
        <v>94</v>
      </c>
      <c r="D29" t="s">
        <v>29</v>
      </c>
      <c r="E29">
        <v>1060000</v>
      </c>
      <c r="F29">
        <v>56.380299999999998</v>
      </c>
      <c r="G29">
        <v>-94.633899999999997</v>
      </c>
      <c r="H29">
        <v>1058040</v>
      </c>
      <c r="I29">
        <v>56.75</v>
      </c>
      <c r="J29">
        <v>-93.75</v>
      </c>
      <c r="K29">
        <v>1</v>
      </c>
      <c r="L29">
        <v>288</v>
      </c>
      <c r="M29">
        <v>3320.0658125</v>
      </c>
      <c r="N29">
        <v>5616.01167085</v>
      </c>
      <c r="O29">
        <v>2295.94585835</v>
      </c>
      <c r="P29">
        <v>0.366908143563</v>
      </c>
      <c r="Q29">
        <v>0.13462158581299999</v>
      </c>
      <c r="R29">
        <v>3594.2172699299999</v>
      </c>
      <c r="S29">
        <v>2893.89108902</v>
      </c>
      <c r="T29">
        <v>-13.1816657466</v>
      </c>
      <c r="U29">
        <v>-1.40850908932E-2</v>
      </c>
      <c r="W29">
        <f t="shared" si="0"/>
        <v>104.77107116019238</v>
      </c>
      <c r="X29">
        <f t="shared" si="1"/>
        <v>177.22406471214981</v>
      </c>
      <c r="Y29">
        <f t="shared" si="2"/>
        <v>72.452993551957434</v>
      </c>
    </row>
    <row r="30" spans="1:25" x14ac:dyDescent="0.2">
      <c r="A30">
        <v>4127800</v>
      </c>
      <c r="B30" t="s">
        <v>95</v>
      </c>
      <c r="C30" t="s">
        <v>96</v>
      </c>
      <c r="D30" t="s">
        <v>38</v>
      </c>
      <c r="E30">
        <v>2964255</v>
      </c>
      <c r="F30">
        <v>32.314999999999998</v>
      </c>
      <c r="G30">
        <v>-90.905799999999999</v>
      </c>
      <c r="H30">
        <v>2964670</v>
      </c>
      <c r="I30">
        <v>31.75</v>
      </c>
      <c r="J30">
        <v>-91.25</v>
      </c>
      <c r="K30">
        <v>1</v>
      </c>
      <c r="L30">
        <v>54</v>
      </c>
      <c r="M30">
        <v>18939.6851852</v>
      </c>
      <c r="N30">
        <v>27589.4016385</v>
      </c>
      <c r="O30">
        <v>8649.7164532700008</v>
      </c>
      <c r="P30">
        <v>0.61826206429999997</v>
      </c>
      <c r="Q30">
        <v>0.38224798015299999</v>
      </c>
      <c r="R30">
        <v>12290.475540900001</v>
      </c>
      <c r="S30">
        <v>10050.493616199999</v>
      </c>
      <c r="T30">
        <v>-0.48774517824399999</v>
      </c>
      <c r="U30">
        <v>0.50572161008600003</v>
      </c>
      <c r="W30">
        <f t="shared" si="0"/>
        <v>597.67824385265271</v>
      </c>
      <c r="X30">
        <f t="shared" si="1"/>
        <v>870.63670589042317</v>
      </c>
      <c r="Y30">
        <f t="shared" si="2"/>
        <v>272.95846203777046</v>
      </c>
    </row>
    <row r="31" spans="1:25" x14ac:dyDescent="0.2">
      <c r="A31">
        <v>2854300</v>
      </c>
      <c r="B31" t="s">
        <v>97</v>
      </c>
      <c r="C31" t="s">
        <v>98</v>
      </c>
      <c r="D31" t="s">
        <v>44</v>
      </c>
      <c r="E31">
        <v>251355</v>
      </c>
      <c r="F31">
        <v>16.52</v>
      </c>
      <c r="G31">
        <v>80.62</v>
      </c>
      <c r="H31">
        <v>255506</v>
      </c>
      <c r="I31">
        <v>16.75</v>
      </c>
      <c r="J31">
        <v>80.25</v>
      </c>
      <c r="K31">
        <v>1</v>
      </c>
      <c r="L31">
        <v>12</v>
      </c>
      <c r="M31">
        <v>833.33333333300004</v>
      </c>
      <c r="N31">
        <v>2445.0854791000002</v>
      </c>
      <c r="O31">
        <v>1611.75214577</v>
      </c>
      <c r="P31">
        <v>0.77491083601599997</v>
      </c>
      <c r="Q31">
        <v>0.60048680377499997</v>
      </c>
      <c r="R31">
        <v>2333.11540393</v>
      </c>
      <c r="S31">
        <v>1613.2252279899999</v>
      </c>
      <c r="T31">
        <v>-3.1223360436199998</v>
      </c>
      <c r="U31">
        <v>0.12848916862699999</v>
      </c>
      <c r="W31">
        <f t="shared" si="0"/>
        <v>26.297438333322816</v>
      </c>
      <c r="X31">
        <f t="shared" si="1"/>
        <v>77.159381527633244</v>
      </c>
      <c r="Y31">
        <f t="shared" si="2"/>
        <v>50.861943194310427</v>
      </c>
    </row>
    <row r="32" spans="1:25" x14ac:dyDescent="0.2">
      <c r="A32">
        <v>1891500</v>
      </c>
      <c r="B32" t="s">
        <v>99</v>
      </c>
      <c r="C32" t="s">
        <v>100</v>
      </c>
      <c r="D32" t="s">
        <v>101</v>
      </c>
      <c r="E32">
        <v>940000</v>
      </c>
      <c r="F32">
        <v>-16.149999999999999</v>
      </c>
      <c r="G32">
        <v>33.591667000000001</v>
      </c>
      <c r="H32">
        <v>1076200</v>
      </c>
      <c r="I32">
        <v>-15.75</v>
      </c>
      <c r="J32">
        <v>32.75</v>
      </c>
      <c r="K32">
        <v>1</v>
      </c>
      <c r="L32">
        <v>136</v>
      </c>
      <c r="M32">
        <v>2188.3948235299999</v>
      </c>
      <c r="N32">
        <v>6445.3013258499996</v>
      </c>
      <c r="O32">
        <v>4256.9065023200001</v>
      </c>
      <c r="P32">
        <v>0.40212886359200001</v>
      </c>
      <c r="Q32">
        <v>0.16170762293400001</v>
      </c>
      <c r="R32">
        <v>6035.9808041899996</v>
      </c>
      <c r="S32">
        <v>4591.8820055699998</v>
      </c>
      <c r="T32">
        <v>-24.980543421499998</v>
      </c>
      <c r="U32">
        <v>-0.160335928081</v>
      </c>
      <c r="W32">
        <f t="shared" si="0"/>
        <v>69.059013504919264</v>
      </c>
      <c r="X32">
        <f t="shared" si="1"/>
        <v>203.39389698755031</v>
      </c>
      <c r="Y32">
        <f t="shared" si="2"/>
        <v>134.33488348263103</v>
      </c>
    </row>
    <row r="33" spans="1:25" x14ac:dyDescent="0.2">
      <c r="A33">
        <v>1159100</v>
      </c>
      <c r="B33" t="s">
        <v>102</v>
      </c>
      <c r="C33" t="s">
        <v>103</v>
      </c>
      <c r="D33" t="s">
        <v>104</v>
      </c>
      <c r="E33">
        <v>866486</v>
      </c>
      <c r="F33">
        <v>-28.757777999999998</v>
      </c>
      <c r="G33">
        <v>17.721388999999999</v>
      </c>
      <c r="H33">
        <v>870174</v>
      </c>
      <c r="I33">
        <v>-28.75</v>
      </c>
      <c r="J33">
        <v>17.75</v>
      </c>
      <c r="K33">
        <v>1</v>
      </c>
      <c r="L33">
        <v>384</v>
      </c>
      <c r="M33">
        <v>167.68481510399999</v>
      </c>
      <c r="N33">
        <v>892.272913754</v>
      </c>
      <c r="O33">
        <v>724.58809865000001</v>
      </c>
      <c r="P33">
        <v>0.59220206046000001</v>
      </c>
      <c r="Q33">
        <v>0.35070328041299997</v>
      </c>
      <c r="R33">
        <v>954.51766456600001</v>
      </c>
      <c r="S33">
        <v>728.97481145400002</v>
      </c>
      <c r="T33">
        <v>-6.7882211639800003</v>
      </c>
      <c r="U33">
        <v>-6.1999890021899998E-2</v>
      </c>
      <c r="W33">
        <f t="shared" si="0"/>
        <v>5.2916173015606098</v>
      </c>
      <c r="X33">
        <f t="shared" si="1"/>
        <v>28.157390311139359</v>
      </c>
      <c r="Y33">
        <f t="shared" si="2"/>
        <v>22.865773009578749</v>
      </c>
    </row>
    <row r="34" spans="1:25" x14ac:dyDescent="0.2">
      <c r="A34">
        <v>5404270</v>
      </c>
      <c r="B34" t="s">
        <v>105</v>
      </c>
      <c r="C34" t="s">
        <v>106</v>
      </c>
      <c r="D34" t="s">
        <v>79</v>
      </c>
      <c r="E34">
        <v>1000001</v>
      </c>
      <c r="F34">
        <v>-34.1708</v>
      </c>
      <c r="G34">
        <v>140.27500000000001</v>
      </c>
      <c r="H34">
        <v>1001840</v>
      </c>
      <c r="I34">
        <v>-34.25</v>
      </c>
      <c r="J34">
        <v>140.75</v>
      </c>
      <c r="K34">
        <v>1</v>
      </c>
      <c r="L34">
        <v>306</v>
      </c>
      <c r="M34">
        <v>163.74076797399999</v>
      </c>
      <c r="N34">
        <v>4894.5010681200001</v>
      </c>
      <c r="O34">
        <v>4730.7603001400003</v>
      </c>
      <c r="P34">
        <v>0.17372657069799999</v>
      </c>
      <c r="Q34">
        <v>3.01809213664E-2</v>
      </c>
      <c r="R34">
        <v>5857.2601686300004</v>
      </c>
      <c r="S34">
        <v>4730.7603001400003</v>
      </c>
      <c r="T34">
        <v>-786.31409485899997</v>
      </c>
      <c r="U34">
        <v>-0.58135663718300001</v>
      </c>
      <c r="W34">
        <f t="shared" si="0"/>
        <v>5.1671552981386872</v>
      </c>
      <c r="X34">
        <f t="shared" si="1"/>
        <v>154.45540801358379</v>
      </c>
      <c r="Y34">
        <f t="shared" si="2"/>
        <v>149.28825271544511</v>
      </c>
    </row>
    <row r="35" spans="1:25" x14ac:dyDescent="0.2">
      <c r="A35">
        <v>1531700</v>
      </c>
      <c r="B35" t="s">
        <v>107</v>
      </c>
      <c r="C35" t="s">
        <v>108</v>
      </c>
      <c r="D35" t="s">
        <v>109</v>
      </c>
      <c r="E35">
        <v>394100</v>
      </c>
      <c r="F35">
        <v>6.2</v>
      </c>
      <c r="G35">
        <v>0.1</v>
      </c>
      <c r="H35">
        <v>401991</v>
      </c>
      <c r="I35">
        <v>6.25</v>
      </c>
      <c r="J35">
        <v>0.25</v>
      </c>
      <c r="K35">
        <v>1</v>
      </c>
      <c r="L35">
        <v>72</v>
      </c>
      <c r="M35">
        <v>833.125</v>
      </c>
      <c r="N35">
        <v>2621.0160861499999</v>
      </c>
      <c r="O35">
        <v>1787.8910861500001</v>
      </c>
      <c r="P35">
        <v>0.20011600492600001</v>
      </c>
      <c r="Q35">
        <v>4.0046415427399999E-2</v>
      </c>
      <c r="R35">
        <v>2417.5358878799998</v>
      </c>
      <c r="S35">
        <v>1814.89481439</v>
      </c>
      <c r="T35">
        <v>-58.674575699400002</v>
      </c>
      <c r="U35">
        <v>-0.32806197936999998</v>
      </c>
      <c r="W35">
        <f t="shared" si="0"/>
        <v>26.29086397375</v>
      </c>
      <c r="X35">
        <f t="shared" si="1"/>
        <v>82.711210675445173</v>
      </c>
      <c r="Y35">
        <f t="shared" si="2"/>
        <v>56.420346701695173</v>
      </c>
    </row>
    <row r="36" spans="1:25" x14ac:dyDescent="0.2">
      <c r="A36">
        <v>3618000</v>
      </c>
      <c r="B36" t="s">
        <v>110</v>
      </c>
      <c r="C36" t="s">
        <v>111</v>
      </c>
      <c r="D36" t="s">
        <v>32</v>
      </c>
      <c r="E36">
        <v>2854286</v>
      </c>
      <c r="F36">
        <v>-3.0632999999999999</v>
      </c>
      <c r="G36">
        <v>-59.647799999999997</v>
      </c>
      <c r="H36">
        <v>2946190</v>
      </c>
      <c r="I36">
        <v>-3.25</v>
      </c>
      <c r="J36">
        <v>-59.75</v>
      </c>
      <c r="K36">
        <v>1</v>
      </c>
      <c r="L36">
        <v>375</v>
      </c>
      <c r="M36">
        <v>125168.105293</v>
      </c>
      <c r="N36">
        <v>127833.39468700001</v>
      </c>
      <c r="O36">
        <v>2665.2893941699999</v>
      </c>
      <c r="P36">
        <v>0.59516467090500003</v>
      </c>
      <c r="Q36">
        <v>0.35422098549300002</v>
      </c>
      <c r="R36">
        <v>37991.650231699998</v>
      </c>
      <c r="S36">
        <v>30882.860061799998</v>
      </c>
      <c r="T36">
        <v>-0.32104164689800002</v>
      </c>
      <c r="U36">
        <v>0.50025943325199995</v>
      </c>
      <c r="W36">
        <f t="shared" si="0"/>
        <v>3949.9206362914092</v>
      </c>
      <c r="X36">
        <f t="shared" si="1"/>
        <v>4034.0289764664521</v>
      </c>
      <c r="Y36">
        <f t="shared" si="2"/>
        <v>84.10834017504294</v>
      </c>
    </row>
    <row r="37" spans="1:25" x14ac:dyDescent="0.2">
      <c r="A37">
        <v>2911097</v>
      </c>
      <c r="B37" t="s">
        <v>112</v>
      </c>
      <c r="C37" t="s">
        <v>113</v>
      </c>
      <c r="D37" t="s">
        <v>65</v>
      </c>
      <c r="E37">
        <v>969000</v>
      </c>
      <c r="F37">
        <v>58.2</v>
      </c>
      <c r="G37">
        <v>68.23</v>
      </c>
      <c r="H37">
        <v>1009560</v>
      </c>
      <c r="I37">
        <v>58.25</v>
      </c>
      <c r="J37">
        <v>68.25</v>
      </c>
      <c r="K37">
        <v>1</v>
      </c>
      <c r="L37">
        <v>226</v>
      </c>
      <c r="M37">
        <v>2144.1956681400002</v>
      </c>
      <c r="N37">
        <v>3102.5427825400002</v>
      </c>
      <c r="O37">
        <v>958.34711439700004</v>
      </c>
      <c r="P37">
        <v>0.56878464593199995</v>
      </c>
      <c r="Q37">
        <v>0.323515973447</v>
      </c>
      <c r="R37">
        <v>2288.9285754699999</v>
      </c>
      <c r="S37">
        <v>1459.0503467799999</v>
      </c>
      <c r="T37">
        <v>-0.77993504528400004</v>
      </c>
      <c r="U37">
        <v>0.38343070666599999</v>
      </c>
      <c r="W37">
        <f>M37*0.031556926</f>
        <v>67.664224029014548</v>
      </c>
      <c r="X37">
        <f t="shared" si="1"/>
        <v>97.906713000448875</v>
      </c>
      <c r="Y37">
        <f t="shared" si="2"/>
        <v>30.242488971434327</v>
      </c>
    </row>
    <row r="38" spans="1:25" x14ac:dyDescent="0.2">
      <c r="A38">
        <v>2916200</v>
      </c>
      <c r="B38" t="s">
        <v>114</v>
      </c>
      <c r="C38" t="s">
        <v>115</v>
      </c>
      <c r="D38" t="s">
        <v>82</v>
      </c>
      <c r="E38">
        <v>219000</v>
      </c>
      <c r="F38">
        <v>44.05</v>
      </c>
      <c r="G38">
        <v>67.05</v>
      </c>
      <c r="H38">
        <v>215892</v>
      </c>
      <c r="I38">
        <v>43.75</v>
      </c>
      <c r="J38">
        <v>67.25</v>
      </c>
      <c r="K38">
        <v>1</v>
      </c>
      <c r="L38">
        <v>96</v>
      </c>
      <c r="M38">
        <v>231.532541667</v>
      </c>
      <c r="N38">
        <v>747.89258996599995</v>
      </c>
      <c r="O38">
        <v>516.36004830000002</v>
      </c>
      <c r="P38">
        <v>0.80160618777899995</v>
      </c>
      <c r="Q38">
        <v>0.642572480286</v>
      </c>
      <c r="R38">
        <v>733.84627178200003</v>
      </c>
      <c r="S38">
        <v>519.01174348400002</v>
      </c>
      <c r="T38">
        <v>-14.9416757529</v>
      </c>
      <c r="U38">
        <v>-1.7269980087200001E-2</v>
      </c>
      <c r="W38">
        <f t="shared" si="0"/>
        <v>7.3064552839774359</v>
      </c>
      <c r="X38">
        <f t="shared" si="1"/>
        <v>23.601191117505401</v>
      </c>
      <c r="Y38">
        <f t="shared" si="2"/>
        <v>16.294735833527966</v>
      </c>
    </row>
    <row r="39" spans="1:25" x14ac:dyDescent="0.2">
      <c r="A39">
        <v>1147010</v>
      </c>
      <c r="B39" t="s">
        <v>116</v>
      </c>
      <c r="C39" t="s">
        <v>117</v>
      </c>
      <c r="D39" t="s">
        <v>118</v>
      </c>
      <c r="E39">
        <v>3475000</v>
      </c>
      <c r="F39">
        <v>-4.3</v>
      </c>
      <c r="G39">
        <v>15.3</v>
      </c>
      <c r="H39">
        <v>3614930</v>
      </c>
      <c r="I39">
        <v>-3.25</v>
      </c>
      <c r="J39">
        <v>16.25</v>
      </c>
      <c r="K39">
        <v>1</v>
      </c>
      <c r="L39">
        <v>384</v>
      </c>
      <c r="M39">
        <v>38798.300645800002</v>
      </c>
      <c r="N39">
        <v>65286.364390100003</v>
      </c>
      <c r="O39">
        <v>26488.063744200001</v>
      </c>
      <c r="P39">
        <v>0.45138821921400002</v>
      </c>
      <c r="Q39">
        <v>0.20375132444499999</v>
      </c>
      <c r="R39">
        <v>30665.841324000001</v>
      </c>
      <c r="S39">
        <v>26615.9010251</v>
      </c>
      <c r="T39">
        <v>-9.6261699402299996</v>
      </c>
      <c r="U39">
        <v>0.18059787736499999</v>
      </c>
      <c r="W39">
        <f t="shared" si="0"/>
        <v>1224.3551024052629</v>
      </c>
      <c r="X39">
        <f t="shared" si="1"/>
        <v>2060.2369698674211</v>
      </c>
      <c r="Y39">
        <f t="shared" si="2"/>
        <v>835.8818674621582</v>
      </c>
    </row>
    <row r="40" spans="1:25" x14ac:dyDescent="0.2">
      <c r="A40">
        <v>1896501</v>
      </c>
      <c r="B40" t="s">
        <v>119</v>
      </c>
      <c r="C40" t="s">
        <v>120</v>
      </c>
      <c r="D40" t="s">
        <v>101</v>
      </c>
      <c r="E40">
        <v>416522</v>
      </c>
      <c r="F40">
        <v>-24.744444000000001</v>
      </c>
      <c r="G40">
        <v>33.543056</v>
      </c>
      <c r="H40">
        <v>418117</v>
      </c>
      <c r="I40">
        <v>-24.75</v>
      </c>
      <c r="J40">
        <v>33.25</v>
      </c>
      <c r="K40">
        <v>1</v>
      </c>
      <c r="L40">
        <v>84</v>
      </c>
      <c r="M40">
        <v>106.462297619</v>
      </c>
      <c r="N40">
        <v>801.02892312500001</v>
      </c>
      <c r="O40">
        <v>694.56662550600004</v>
      </c>
      <c r="P40">
        <v>0.81825332421399999</v>
      </c>
      <c r="Q40">
        <v>0.66953850258699998</v>
      </c>
      <c r="R40">
        <v>1054.84464413</v>
      </c>
      <c r="S40">
        <v>694.56662550600004</v>
      </c>
      <c r="T40">
        <v>-22.903114154000001</v>
      </c>
      <c r="U40">
        <v>-0.17735031896100001</v>
      </c>
      <c r="W40">
        <f t="shared" si="0"/>
        <v>3.359622847752759</v>
      </c>
      <c r="X40">
        <f t="shared" si="1"/>
        <v>25.278010450915314</v>
      </c>
      <c r="Y40">
        <f t="shared" si="2"/>
        <v>21.918387603162554</v>
      </c>
    </row>
    <row r="41" spans="1:25" x14ac:dyDescent="0.2">
      <c r="A41">
        <v>2912600</v>
      </c>
      <c r="B41" t="s">
        <v>121</v>
      </c>
      <c r="C41" t="s">
        <v>122</v>
      </c>
      <c r="D41" t="s">
        <v>65</v>
      </c>
      <c r="E41">
        <v>2949998</v>
      </c>
      <c r="F41">
        <v>66.569999999999993</v>
      </c>
      <c r="G41">
        <v>66.53</v>
      </c>
      <c r="H41">
        <v>2471340</v>
      </c>
      <c r="I41">
        <v>66.75</v>
      </c>
      <c r="J41">
        <v>67.75</v>
      </c>
      <c r="K41">
        <v>1</v>
      </c>
      <c r="L41">
        <v>372</v>
      </c>
      <c r="M41">
        <v>13054.618470400001</v>
      </c>
      <c r="N41">
        <v>12282.912702</v>
      </c>
      <c r="O41">
        <v>-771.70576842299999</v>
      </c>
      <c r="P41">
        <v>0.65687098756200002</v>
      </c>
      <c r="Q41">
        <v>0.43147949430100002</v>
      </c>
      <c r="R41">
        <v>8356.7323654499996</v>
      </c>
      <c r="S41">
        <v>5196.47584938</v>
      </c>
      <c r="T41">
        <v>0.38484801037600003</v>
      </c>
      <c r="U41">
        <v>0.61522565632600001</v>
      </c>
      <c r="W41">
        <f t="shared" si="0"/>
        <v>411.96362902864598</v>
      </c>
      <c r="X41">
        <f t="shared" si="1"/>
        <v>387.61096720147401</v>
      </c>
      <c r="Y41">
        <f t="shared" si="2"/>
        <v>-24.352661827171971</v>
      </c>
    </row>
    <row r="42" spans="1:25" x14ac:dyDescent="0.2">
      <c r="A42">
        <v>3651805</v>
      </c>
      <c r="B42" t="s">
        <v>123</v>
      </c>
      <c r="C42" t="s">
        <v>124</v>
      </c>
      <c r="D42" t="s">
        <v>32</v>
      </c>
      <c r="E42">
        <v>202000</v>
      </c>
      <c r="F42">
        <v>-14.757199999999999</v>
      </c>
      <c r="G42">
        <v>-43.932200000000002</v>
      </c>
      <c r="H42">
        <v>203432</v>
      </c>
      <c r="I42">
        <v>-15.75</v>
      </c>
      <c r="J42">
        <v>-44.25</v>
      </c>
      <c r="K42">
        <v>1</v>
      </c>
      <c r="L42">
        <v>375</v>
      </c>
      <c r="M42">
        <v>2098.19867733</v>
      </c>
      <c r="N42">
        <v>3643.8615504600002</v>
      </c>
      <c r="O42">
        <v>1545.6628731200001</v>
      </c>
      <c r="P42">
        <v>0.81875749552699995</v>
      </c>
      <c r="Q42">
        <v>0.67036383648200004</v>
      </c>
      <c r="R42">
        <v>2903.8474326400001</v>
      </c>
      <c r="S42">
        <v>1587.2175465299999</v>
      </c>
      <c r="T42">
        <v>-2.40126016955</v>
      </c>
      <c r="U42">
        <v>0.27479150848200001</v>
      </c>
      <c r="W42">
        <f t="shared" si="0"/>
        <v>66.212700393800688</v>
      </c>
      <c r="X42">
        <f t="shared" si="1"/>
        <v>114.98906930211149</v>
      </c>
      <c r="Y42">
        <f t="shared" si="2"/>
        <v>48.776368908310801</v>
      </c>
    </row>
    <row r="43" spans="1:25" x14ac:dyDescent="0.2">
      <c r="A43">
        <v>2909150</v>
      </c>
      <c r="B43" t="s">
        <v>125</v>
      </c>
      <c r="C43" t="s">
        <v>126</v>
      </c>
      <c r="D43" t="s">
        <v>65</v>
      </c>
      <c r="E43">
        <v>2440000</v>
      </c>
      <c r="F43">
        <v>67.48</v>
      </c>
      <c r="G43">
        <v>86.5</v>
      </c>
      <c r="H43">
        <v>2440630</v>
      </c>
      <c r="I43">
        <v>66.25</v>
      </c>
      <c r="J43">
        <v>87.25</v>
      </c>
      <c r="K43">
        <v>1</v>
      </c>
      <c r="L43">
        <v>252</v>
      </c>
      <c r="M43">
        <v>18815.757198399999</v>
      </c>
      <c r="N43">
        <v>12533.5541982</v>
      </c>
      <c r="O43">
        <v>-6282.2030001599996</v>
      </c>
      <c r="P43">
        <v>0.72262819395</v>
      </c>
      <c r="Q43">
        <v>0.52219150669100001</v>
      </c>
      <c r="R43">
        <v>16860.517687200001</v>
      </c>
      <c r="S43">
        <v>7597.7640923600002</v>
      </c>
      <c r="T43">
        <v>0.274360101681</v>
      </c>
      <c r="U43">
        <v>-1.03139798655</v>
      </c>
      <c r="W43">
        <f t="shared" si="0"/>
        <v>593.76745754387605</v>
      </c>
      <c r="X43">
        <f t="shared" si="1"/>
        <v>395.52044234958669</v>
      </c>
      <c r="Y43">
        <f t="shared" si="2"/>
        <v>-198.24701519428936</v>
      </c>
    </row>
    <row r="44" spans="1:25" x14ac:dyDescent="0.2">
      <c r="A44">
        <v>4213551</v>
      </c>
      <c r="B44" t="s">
        <v>127</v>
      </c>
      <c r="C44" t="s">
        <v>128</v>
      </c>
      <c r="D44" t="s">
        <v>29</v>
      </c>
      <c r="E44">
        <v>364000</v>
      </c>
      <c r="F44">
        <v>53.163899999999998</v>
      </c>
      <c r="G44">
        <v>-99.3489</v>
      </c>
      <c r="H44">
        <v>359908</v>
      </c>
      <c r="I44">
        <v>53.25</v>
      </c>
      <c r="J44">
        <v>-100.25</v>
      </c>
      <c r="K44">
        <v>1</v>
      </c>
      <c r="L44">
        <v>384</v>
      </c>
      <c r="M44">
        <v>534.29309375000003</v>
      </c>
      <c r="N44">
        <v>1552.93587063</v>
      </c>
      <c r="O44">
        <v>1018.64277688</v>
      </c>
      <c r="P44">
        <v>-5.443401111E-2</v>
      </c>
      <c r="Q44">
        <v>2.9630615655200001E-3</v>
      </c>
      <c r="R44">
        <v>1625.5976330799999</v>
      </c>
      <c r="S44">
        <v>1199.0437230499999</v>
      </c>
      <c r="T44">
        <v>-30.017906695499999</v>
      </c>
      <c r="U44">
        <v>-0.45600204971000002</v>
      </c>
      <c r="W44">
        <f t="shared" si="0"/>
        <v>16.860647621779812</v>
      </c>
      <c r="X44">
        <f t="shared" si="1"/>
        <v>49.005882352216481</v>
      </c>
      <c r="Y44">
        <f t="shared" si="2"/>
        <v>32.14523473043667</v>
      </c>
    </row>
    <row r="45" spans="1:25" x14ac:dyDescent="0.2">
      <c r="A45">
        <v>2998510</v>
      </c>
      <c r="B45" t="s">
        <v>129</v>
      </c>
      <c r="C45" t="s">
        <v>130</v>
      </c>
      <c r="D45" t="s">
        <v>65</v>
      </c>
      <c r="E45">
        <v>526000</v>
      </c>
      <c r="F45">
        <v>68.73</v>
      </c>
      <c r="G45">
        <v>158.72</v>
      </c>
      <c r="H45">
        <v>540757</v>
      </c>
      <c r="I45">
        <v>68.75</v>
      </c>
      <c r="J45">
        <v>158.75</v>
      </c>
      <c r="K45">
        <v>1</v>
      </c>
      <c r="L45">
        <v>324</v>
      </c>
      <c r="M45">
        <v>3257.2739320999999</v>
      </c>
      <c r="N45">
        <v>2666.0082075300002</v>
      </c>
      <c r="O45">
        <v>-591.26572456600002</v>
      </c>
      <c r="P45">
        <v>0.87362441900200005</v>
      </c>
      <c r="Q45">
        <v>0.76321962547699995</v>
      </c>
      <c r="R45">
        <v>3118.0595472300001</v>
      </c>
      <c r="S45">
        <v>1936.5883589699999</v>
      </c>
      <c r="T45">
        <v>0.51939051113900003</v>
      </c>
      <c r="U45">
        <v>-0.53610249973199997</v>
      </c>
      <c r="W45">
        <f t="shared" si="0"/>
        <v>102.78955243700872</v>
      </c>
      <c r="X45">
        <f t="shared" si="1"/>
        <v>84.131023720416849</v>
      </c>
      <c r="Y45">
        <f t="shared" si="2"/>
        <v>-18.658528716591874</v>
      </c>
    </row>
    <row r="47" spans="1:25" x14ac:dyDescent="0.2">
      <c r="Y47">
        <f>SUM(Y2:Y45)</f>
        <v>2298.8938906595063</v>
      </c>
    </row>
    <row r="48" spans="1:25" x14ac:dyDescent="0.2">
      <c r="W48">
        <f>SUM(W2:W45)</f>
        <v>13146.920948026342</v>
      </c>
      <c r="X48">
        <f>SUM(X2:X45)</f>
        <v>15445.814838685845</v>
      </c>
      <c r="Y48">
        <f>X48-W48</f>
        <v>2298.8938906595031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LC1850</vt:lpstr>
      <vt:lpstr>LC2000</vt:lpstr>
      <vt:lpstr>HUM2000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Office-gebruiker</dc:creator>
  <cp:lastModifiedBy>Microsoft Office-gebruiker</cp:lastModifiedBy>
  <dcterms:created xsi:type="dcterms:W3CDTF">2017-07-30T14:27:58Z</dcterms:created>
  <dcterms:modified xsi:type="dcterms:W3CDTF">2017-07-30T15:39:24Z</dcterms:modified>
</cp:coreProperties>
</file>